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55" windowHeight="6660" activeTab="0"/>
  </bookViews>
  <sheets>
    <sheet name="Result 1" sheetId="1" r:id="rId1"/>
    <sheet name="Comparison" sheetId="2" r:id="rId2"/>
  </sheets>
  <definedNames/>
  <calcPr fullCalcOnLoad="1"/>
</workbook>
</file>

<file path=xl/sharedStrings.xml><?xml version="1.0" encoding="utf-8"?>
<sst xmlns="http://schemas.openxmlformats.org/spreadsheetml/2006/main" count="717" uniqueCount="400">
  <si>
    <t>Benchmark</t>
  </si>
  <si>
    <t>Version</t>
  </si>
  <si>
    <t>Width</t>
  </si>
  <si>
    <t>Height</t>
  </si>
  <si>
    <t>Pixel Processing</t>
  </si>
  <si>
    <t>None</t>
  </si>
  <si>
    <t>Texture Filtering</t>
  </si>
  <si>
    <t>Optimal</t>
  </si>
  <si>
    <t>Max Anisotropy</t>
  </si>
  <si>
    <t>Vertex Shaders</t>
  </si>
  <si>
    <t>Repeat Tests</t>
  </si>
  <si>
    <t>Off</t>
  </si>
  <si>
    <t>Fixed Framerate</t>
  </si>
  <si>
    <t>Registration Key</t>
  </si>
  <si>
    <t>K8DE2-HQDA0-5NDZ2-7WRA8</t>
  </si>
  <si>
    <t>Comment</t>
  </si>
  <si>
    <t>3DMark Score</t>
  </si>
  <si>
    <t>Not enough game tests run</t>
  </si>
  <si>
    <t>Game Tests</t>
  </si>
  <si>
    <t>GT1 - Wings of Fury</t>
  </si>
  <si>
    <t>N/A</t>
  </si>
  <si>
    <t>GT2 - Battle of Proxycon</t>
  </si>
  <si>
    <t>GT3 - Troll's Lair</t>
  </si>
  <si>
    <t>GT4 - Mother Nature</t>
  </si>
  <si>
    <t>CPU Score</t>
  </si>
  <si>
    <t>CPU Tests</t>
  </si>
  <si>
    <t>CPU Test 1</t>
  </si>
  <si>
    <t>CPU Test 2</t>
  </si>
  <si>
    <t>Fill Rate (Single-Texturing)</t>
  </si>
  <si>
    <t>Feature Tests</t>
  </si>
  <si>
    <t>Fill Rate (Multi-Texturing)</t>
  </si>
  <si>
    <t>Vertex Shader</t>
  </si>
  <si>
    <t>Pixel Shader 2.0</t>
  </si>
  <si>
    <t>Ragtroll</t>
  </si>
  <si>
    <t>No sounds</t>
  </si>
  <si>
    <t>Not supported</t>
  </si>
  <si>
    <t>Sound Tests</t>
  </si>
  <si>
    <t>24 sounds</t>
  </si>
  <si>
    <t>60 sounds</t>
  </si>
  <si>
    <t>System Info</t>
  </si>
  <si>
    <t>Installation ID</t>
  </si>
  <si>
    <t>OEM ID</t>
  </si>
  <si>
    <t>CPU Info</t>
  </si>
  <si>
    <t>Central Processing Unit</t>
  </si>
  <si>
    <t>Manufacturer</t>
  </si>
  <si>
    <t>Intel</t>
  </si>
  <si>
    <t>Family</t>
  </si>
  <si>
    <t>Pentium® 4</t>
  </si>
  <si>
    <t>Internal Clock</t>
  </si>
  <si>
    <t>Internal Clock Maximum</t>
  </si>
  <si>
    <t>External Clock</t>
  </si>
  <si>
    <t>Socket Designation</t>
  </si>
  <si>
    <t>Type</t>
  </si>
  <si>
    <t>Upgrade</t>
  </si>
  <si>
    <t>Capabilities</t>
  </si>
  <si>
    <t>MMX, CMov, RDTSC, SSE, SSE2</t>
  </si>
  <si>
    <t>f`g]y</t>
  </si>
  <si>
    <t>Caches</t>
  </si>
  <si>
    <t>Cache</t>
  </si>
  <si>
    <t>Level</t>
  </si>
  <si>
    <t>Capacity</t>
  </si>
  <si>
    <t>Write Through, Disabled at Boot, Internal</t>
  </si>
  <si>
    <t>Type Details</t>
  </si>
  <si>
    <t>EnumValue</t>
  </si>
  <si>
    <t>String</t>
  </si>
  <si>
    <t>Hex</t>
  </si>
  <si>
    <t>0x00000000</t>
  </si>
  <si>
    <t>Error Correction Type</t>
  </si>
  <si>
    <t>Associativity</t>
  </si>
  <si>
    <t>CPUIDs</t>
  </si>
  <si>
    <t>EAX</t>
  </si>
  <si>
    <t>EBX</t>
  </si>
  <si>
    <t>ECX</t>
  </si>
  <si>
    <t>EDX</t>
  </si>
  <si>
    <t>Order</t>
  </si>
  <si>
    <t>0x00000002</t>
  </si>
  <si>
    <t>0x756e6547</t>
  </si>
  <si>
    <t>0x6c65746e</t>
  </si>
  <si>
    <t>0x49656e69</t>
  </si>
  <si>
    <t>0x00000f12</t>
  </si>
  <si>
    <t>0x00010808</t>
  </si>
  <si>
    <t>0x3febfbff</t>
  </si>
  <si>
    <t>0x665b5001</t>
  </si>
  <si>
    <t>0x007a7040</t>
  </si>
  <si>
    <t>Ext CPUIDs</t>
  </si>
  <si>
    <t>0x80000004</t>
  </si>
  <si>
    <t>0x20202020</t>
  </si>
  <si>
    <t>0x6e492020</t>
  </si>
  <si>
    <t>0x286c6574</t>
  </si>
  <si>
    <t>0x50202952</t>
  </si>
  <si>
    <t>0x69746e65</t>
  </si>
  <si>
    <t>0x52286d75</t>
  </si>
  <si>
    <t>0x20342029</t>
  </si>
  <si>
    <t>0x20555043</t>
  </si>
  <si>
    <t>0x30362e31</t>
  </si>
  <si>
    <t>0x007a4847</t>
  </si>
  <si>
    <t>DirectX Info</t>
  </si>
  <si>
    <t>Long Version</t>
  </si>
  <si>
    <t>4.09.00.0904</t>
  </si>
  <si>
    <t>DirectDraw Info</t>
  </si>
  <si>
    <t>5.03.2600.2180</t>
  </si>
  <si>
    <t>Primary Device</t>
  </si>
  <si>
    <t>NVIDIA GeForce FX 5200 (Microsoft Corporation)</t>
  </si>
  <si>
    <t>Display Devices</t>
  </si>
  <si>
    <t>Display Device</t>
  </si>
  <si>
    <t>Description</t>
  </si>
  <si>
    <t>NVIDIA</t>
  </si>
  <si>
    <t>Total Local Video Memory</t>
  </si>
  <si>
    <t>Total Local Texture Memory</t>
  </si>
  <si>
    <t>Total AGP Memory</t>
  </si>
  <si>
    <t>Driver File</t>
  </si>
  <si>
    <t>nv4_disp.dll</t>
  </si>
  <si>
    <t>Driver Version</t>
  </si>
  <si>
    <t>5.6.7.3</t>
  </si>
  <si>
    <t>Driver Details</t>
  </si>
  <si>
    <t>Driver Date</t>
  </si>
  <si>
    <t>Driver WHQL Certified</t>
  </si>
  <si>
    <t>Max Texture Width</t>
  </si>
  <si>
    <t>Max Texture Height</t>
  </si>
  <si>
    <t>Max User Clipping Planes</t>
  </si>
  <si>
    <t>Max Active Hardware Lights</t>
  </si>
  <si>
    <t>Max Texture Blending Stages</t>
  </si>
  <si>
    <t>Textures In Single Pass</t>
  </si>
  <si>
    <t>Vertex Shader Version</t>
  </si>
  <si>
    <t>Pixel Shader Version</t>
  </si>
  <si>
    <t>Max Vertex Blend Matrices</t>
  </si>
  <si>
    <t>Max Texture Coordinates</t>
  </si>
  <si>
    <t>PCI</t>
  </si>
  <si>
    <t>Name</t>
  </si>
  <si>
    <t>Vendor ID</t>
  </si>
  <si>
    <t>0x10de</t>
  </si>
  <si>
    <t>Device ID</t>
  </si>
  <si>
    <t>0x0322</t>
  </si>
  <si>
    <t>SubSystem ID</t>
  </si>
  <si>
    <t>Revision ID</t>
  </si>
  <si>
    <t>0xa1</t>
  </si>
  <si>
    <t>Texture Formats</t>
  </si>
  <si>
    <t>32-bit ARGB [8888]</t>
  </si>
  <si>
    <t>32-bit RGB [888]</t>
  </si>
  <si>
    <t>16-bit RGB [565]</t>
  </si>
  <si>
    <t>16-bit RGB [555]</t>
  </si>
  <si>
    <t>16-bit ARGB [1555]</t>
  </si>
  <si>
    <t>16-bit ARGB [4444]</t>
  </si>
  <si>
    <t>8-bit YUV [800]</t>
  </si>
  <si>
    <t>16-bit AYUV [8800]</t>
  </si>
  <si>
    <t>FourCC [DXT1]</t>
  </si>
  <si>
    <t>FourCC [DXT2]</t>
  </si>
  <si>
    <t>FourCC [DXT3]</t>
  </si>
  <si>
    <t>FourCC [DXT4]</t>
  </si>
  <si>
    <t>FourCC [DXT5]</t>
  </si>
  <si>
    <t>AGP Texturing, Hardware Transform and Lighting, Positional Lights, Subpixel Accurate Rasterizing, Stencil Buffers, Range Fog, Table Fog, Vertex Fog, W-Fog, Specular Gouraud Shading, Anisotropic Filtering, Bilinear Filtering, Point Sampling, Trilinear Filtering, Additive Texture Blending, Dot3 Texture Blending, Multiplicative Texture Blending, Subtractive Texture Blending, Environmental Bump Mapping, Environmental Bump Mapping With Luminance, Cube Mapping, Factor Alpha Blending, Vertex Alpha Blending, Texture Alpha Blending, Texture Clamping, Texture Mirroring, Texture Wrapping, Guard Band Support, Mipmap LOD Bias Adjustment, Projected Textures, Volume Textures, Point Primitive Support, Full-Screen Anti-Aliasing, DXT Compressed Textures, Two Sided Stencil Test, Mipmapped Volume Textures, Mipmapped Cube Textures, Texture Border Color, Spherical Mapping, Automatic Mipmap Generation, Hardware Rasterization, Shading, Transform and Lighting, Scissor Test, Legacy Depth Bias</t>
  </si>
  <si>
    <t>VGA Memory Clock</t>
  </si>
  <si>
    <t>VGA Core Clock</t>
  </si>
  <si>
    <t>DirectShow Info</t>
  </si>
  <si>
    <t>6.05.2600.2180</t>
  </si>
  <si>
    <t>Registered DirectShow Filters</t>
  </si>
  <si>
    <t>.RAM file Parser</t>
  </si>
  <si>
    <t>AC3 Parser Filter</t>
  </si>
  <si>
    <t>ACELP.net Sipro Lab Audio Decoder</t>
  </si>
  <si>
    <t>ACM Wrapper</t>
  </si>
  <si>
    <t>ASF ACM Handler</t>
  </si>
  <si>
    <t>ASF DIB Handler</t>
  </si>
  <si>
    <t>ASF DJPEG Handler</t>
  </si>
  <si>
    <t>ASF ICM Handler</t>
  </si>
  <si>
    <t>ASF JPEG Handler</t>
  </si>
  <si>
    <t>ASF URL Handler</t>
  </si>
  <si>
    <t>ASF embedded stuff Handler</t>
  </si>
  <si>
    <t>ASX file Parser</t>
  </si>
  <si>
    <t>ASX v.2 file Parser</t>
  </si>
  <si>
    <t>AVI Decompressor</t>
  </si>
  <si>
    <t>AVI Draw</t>
  </si>
  <si>
    <t>AVI Splitter</t>
  </si>
  <si>
    <t>AVI/WAV File Source</t>
  </si>
  <si>
    <t>Color Space Converter</t>
  </si>
  <si>
    <t>CyberLink Audio Decoder</t>
  </si>
  <si>
    <t>CyberLink AudioCD Filter (PDVD6)</t>
  </si>
  <si>
    <t>CyberLink DVD Navigator (PDVD6)</t>
  </si>
  <si>
    <t>CyberLink Video/SP Decoder</t>
  </si>
  <si>
    <t>DV Muxer</t>
  </si>
  <si>
    <t>DV Splitter</t>
  </si>
  <si>
    <t>DV Video Decoder</t>
  </si>
  <si>
    <t>Decrypt/Tag</t>
  </si>
  <si>
    <t>Default DirectSound Device</t>
  </si>
  <si>
    <t>Default MidiOut Device</t>
  </si>
  <si>
    <t>DivX Decoder Filter</t>
  </si>
  <si>
    <t>File Source (Async.)</t>
  </si>
  <si>
    <t>File Source (Netshow URL)</t>
  </si>
  <si>
    <t>File Source (URL)</t>
  </si>
  <si>
    <t>File stream renderer</t>
  </si>
  <si>
    <t>Indeo(r) audio software</t>
  </si>
  <si>
    <t>Indeo(r) video 4.4 Decompression Filter</t>
  </si>
  <si>
    <t>Indeo(r) video 5.10 Decompression Filter</t>
  </si>
  <si>
    <t>Internal Script Command Renderer</t>
  </si>
  <si>
    <t>Line 21 Decoder</t>
  </si>
  <si>
    <t>Line 21 Decoder 2</t>
  </si>
  <si>
    <t>MIDI Parser</t>
  </si>
  <si>
    <t>MJPEG Decompressor</t>
  </si>
  <si>
    <t>MPEG Audio Decoder</t>
  </si>
  <si>
    <t>MPEG Layer-3 Decoder</t>
  </si>
  <si>
    <t>MPEG Video Decoder</t>
  </si>
  <si>
    <t>MPEG-2 Demultiplexer</t>
  </si>
  <si>
    <t>MPEG-2 Splitter</t>
  </si>
  <si>
    <t>MPEG-I Stream Splitter</t>
  </si>
  <si>
    <t>Microsoft MPEG-4 Video Decompressor</t>
  </si>
  <si>
    <t>Microsoft Screen Video Decompressor</t>
  </si>
  <si>
    <t>Multi-file Parser</t>
  </si>
  <si>
    <t>NSC file Parser</t>
  </si>
  <si>
    <t>Nero AAC Parser</t>
  </si>
  <si>
    <t>Nero DVD Decoder</t>
  </si>
  <si>
    <t>Nero Digital Audio Decoder</t>
  </si>
  <si>
    <t>Nero Digital Parser</t>
  </si>
  <si>
    <t>Nero ES Video Reader</t>
  </si>
  <si>
    <t>Nero QuickTime(tm) Audio Decoder</t>
  </si>
  <si>
    <t>Nero QuickTime(tm) Video Decoder</t>
  </si>
  <si>
    <t>Nero Video Decoder</t>
  </si>
  <si>
    <t>Overlay Mixer2</t>
  </si>
  <si>
    <t>QT Decompressor</t>
  </si>
  <si>
    <t>QuickTime Movie Parser</t>
  </si>
  <si>
    <t>SAMI (CC) Parser</t>
  </si>
  <si>
    <t>VBI Surface Allocator</t>
  </si>
  <si>
    <t>VGA 16 Color Ditherer</t>
  </si>
  <si>
    <t>Video Port Manager</t>
  </si>
  <si>
    <t>Video Renderer</t>
  </si>
  <si>
    <t>WM ASF Reader</t>
  </si>
  <si>
    <t>WM ASF Writer</t>
  </si>
  <si>
    <t>WST Decoder</t>
  </si>
  <si>
    <t>Wave Parser</t>
  </si>
  <si>
    <t>Windows Media Audio Decoder</t>
  </si>
  <si>
    <t>Windows Media Multiplexer</t>
  </si>
  <si>
    <t>Windows Media Update Filter</t>
  </si>
  <si>
    <t>Windows Media Video Decoder</t>
  </si>
  <si>
    <t>Windows Media source filter</t>
  </si>
  <si>
    <t>XML Playlist</t>
  </si>
  <si>
    <t>DirectSound Info</t>
  </si>
  <si>
    <t>5.3.2600.2180</t>
  </si>
  <si>
    <t>Speaker Configuration</t>
  </si>
  <si>
    <t>Stereo</t>
  </si>
  <si>
    <t>Speaker Geometry</t>
  </si>
  <si>
    <t>Wide</t>
  </si>
  <si>
    <t xml:space="preserve">Intel(r) </t>
  </si>
  <si>
    <t>Sound Devices</t>
  </si>
  <si>
    <t>Sound Device</t>
  </si>
  <si>
    <t>ac97intc.sys</t>
  </si>
  <si>
    <t>5.1.2535.0</t>
  </si>
  <si>
    <t>Max Supported 3D Hardware Sounds</t>
  </si>
  <si>
    <t xml:space="preserve">Intel(r) 82801BA/BAM AC'97 </t>
  </si>
  <si>
    <t>0x8086</t>
  </si>
  <si>
    <t>0x2445</t>
  </si>
  <si>
    <t>0x48568086</t>
  </si>
  <si>
    <t>0x12</t>
  </si>
  <si>
    <t>EAX Support</t>
  </si>
  <si>
    <t>Memory Info</t>
  </si>
  <si>
    <t>Total Physical Memory</t>
  </si>
  <si>
    <t>Free Physical Memory</t>
  </si>
  <si>
    <t>Total Pagefile Memory</t>
  </si>
  <si>
    <t>Free Pagefile Memory</t>
  </si>
  <si>
    <t>Memory Arrays</t>
  </si>
  <si>
    <t>Memory Array</t>
  </si>
  <si>
    <t>Max Module Capacity</t>
  </si>
  <si>
    <t>Location</t>
  </si>
  <si>
    <t>Use</t>
  </si>
  <si>
    <t>Supported Error DC</t>
  </si>
  <si>
    <t xml:space="preserve"> </t>
  </si>
  <si>
    <t>Supported Speeds</t>
  </si>
  <si>
    <t>Supported Types</t>
  </si>
  <si>
    <t>Supported Voltages</t>
  </si>
  <si>
    <t>Memory Slots</t>
  </si>
  <si>
    <t>Installed Enabled Size</t>
  </si>
  <si>
    <t>Form Factor</t>
  </si>
  <si>
    <t>Frequency</t>
  </si>
  <si>
    <t>Slot</t>
  </si>
  <si>
    <t>Enabled Size</t>
  </si>
  <si>
    <t>Total Bit Width</t>
  </si>
  <si>
    <t>Data Bit Width</t>
  </si>
  <si>
    <t>DIMM</t>
  </si>
  <si>
    <t>J6G1</t>
  </si>
  <si>
    <t>&lt;unknown&gt;</t>
  </si>
  <si>
    <t>3DRAM</t>
  </si>
  <si>
    <t>J6G2</t>
  </si>
  <si>
    <t>J6H1</t>
  </si>
  <si>
    <t>Motherboard Info</t>
  </si>
  <si>
    <t>Model</t>
  </si>
  <si>
    <t>Pjkai</t>
  </si>
  <si>
    <t>BIOS Vendor</t>
  </si>
  <si>
    <t>Intel Corp.</t>
  </si>
  <si>
    <t>BIOS Version</t>
  </si>
  <si>
    <t>D845HV - 20030525</t>
  </si>
  <si>
    <t>BIOS Release Date</t>
  </si>
  <si>
    <t>25/05/03</t>
  </si>
  <si>
    <t>BIOS Properties</t>
  </si>
  <si>
    <t>Plug and Play, Flash, AGP</t>
  </si>
  <si>
    <t>Card Slots</t>
  </si>
  <si>
    <t>Designation</t>
  </si>
  <si>
    <t>Characteristics</t>
  </si>
  <si>
    <t>Data Bus Width</t>
  </si>
  <si>
    <t>Details</t>
  </si>
  <si>
    <t>Device Class</t>
  </si>
  <si>
    <t>IRQ</t>
  </si>
  <si>
    <t>PCI-1</t>
  </si>
  <si>
    <t>Available, Long</t>
  </si>
  <si>
    <t>0x0000</t>
  </si>
  <si>
    <t>0x00</t>
  </si>
  <si>
    <t>PCI-2</t>
  </si>
  <si>
    <t>PCI-3</t>
  </si>
  <si>
    <t>PCI-4</t>
  </si>
  <si>
    <t>PCI-5</t>
  </si>
  <si>
    <t>PCI-6</t>
  </si>
  <si>
    <t>System Devices</t>
  </si>
  <si>
    <t>Intel(R) 82845 CPU - I/O - 1A30</t>
  </si>
  <si>
    <t>0x1a30</t>
  </si>
  <si>
    <t>0x03</t>
  </si>
  <si>
    <t>Intel(R) 82845 CPU - AGP - 1A31</t>
  </si>
  <si>
    <t>0x1a31</t>
  </si>
  <si>
    <t>Intel(R) 82801BA LPC- - 2440</t>
  </si>
  <si>
    <t>0x2440</t>
  </si>
  <si>
    <t>Intel(R) 82801BA/BAM SMBus - 2443</t>
  </si>
  <si>
    <t>0x2443</t>
  </si>
  <si>
    <t>Intel(R) 82801 PCI - 244E</t>
  </si>
  <si>
    <t>0x244e</t>
  </si>
  <si>
    <t>AGP</t>
  </si>
  <si>
    <t>Revision</t>
  </si>
  <si>
    <t>Rate</t>
  </si>
  <si>
    <t>1x, 2x, 4x (4x enabled)</t>
  </si>
  <si>
    <t>Available Rate</t>
  </si>
  <si>
    <t>0x00000007</t>
  </si>
  <si>
    <t>Selected Rate</t>
  </si>
  <si>
    <t>0x00000004</t>
  </si>
  <si>
    <t>Aperture Size</t>
  </si>
  <si>
    <t>Sideband Addressing</t>
  </si>
  <si>
    <t>supported (enabled)</t>
  </si>
  <si>
    <t>Fast Write</t>
  </si>
  <si>
    <t>Monitor Info</t>
  </si>
  <si>
    <t>Monitors</t>
  </si>
  <si>
    <t>Monitor</t>
  </si>
  <si>
    <t>Модуль подключения монитора</t>
  </si>
  <si>
    <t>( )</t>
  </si>
  <si>
    <t>Max Width</t>
  </si>
  <si>
    <t>Max Height</t>
  </si>
  <si>
    <t>Power Supply Info</t>
  </si>
  <si>
    <t>Batteries</t>
  </si>
  <si>
    <t>Operating System Info</t>
  </si>
  <si>
    <t>Operating System</t>
  </si>
  <si>
    <t>Microsoft Windows XP</t>
  </si>
  <si>
    <t>5.1.2600</t>
  </si>
  <si>
    <t>Service Pack</t>
  </si>
  <si>
    <t>Service Pack 2</t>
  </si>
  <si>
    <t>Locale</t>
  </si>
  <si>
    <t>RU</t>
  </si>
  <si>
    <t>Desktop Width</t>
  </si>
  <si>
    <t>Desktop Height</t>
  </si>
  <si>
    <t>Desktop BPP</t>
  </si>
  <si>
    <t>Applications</t>
  </si>
  <si>
    <t>3DMark03</t>
  </si>
  <si>
    <t>Processes</t>
  </si>
  <si>
    <t>PID</t>
  </si>
  <si>
    <t>Memory Usage</t>
  </si>
  <si>
    <t>Idle</t>
  </si>
  <si>
    <t>System</t>
  </si>
  <si>
    <t>smss.exe</t>
  </si>
  <si>
    <t>csrss.exe</t>
  </si>
  <si>
    <t>winlogon.exe</t>
  </si>
  <si>
    <t>services.exe</t>
  </si>
  <si>
    <t>lsass.exe</t>
  </si>
  <si>
    <t>svchost.exe</t>
  </si>
  <si>
    <t>ccSetMgr.exe</t>
  </si>
  <si>
    <t>explorer.exe</t>
  </si>
  <si>
    <t>ccEvtMgr.exe</t>
  </si>
  <si>
    <t>spoolsv.exe</t>
  </si>
  <si>
    <t>ccApp.exe</t>
  </si>
  <si>
    <t>VPTray.exe</t>
  </si>
  <si>
    <t>PDVDServ.exe</t>
  </si>
  <si>
    <t>ctfmon.exe</t>
  </si>
  <si>
    <t>wcescomm.exe</t>
  </si>
  <si>
    <t>SPUVolumeWatcher.exe</t>
  </si>
  <si>
    <t>DefWatch.exe</t>
  </si>
  <si>
    <t>rapimgr.exe</t>
  </si>
  <si>
    <t>MDM.EXE</t>
  </si>
  <si>
    <t>Rtvscan.exe</t>
  </si>
  <si>
    <t>alg.exe</t>
  </si>
  <si>
    <t>3DMark03.exe</t>
  </si>
  <si>
    <t>wmiprvse.exe</t>
  </si>
  <si>
    <t>Logical Drives</t>
  </si>
  <si>
    <t>Drive Letter</t>
  </si>
  <si>
    <t>Label</t>
  </si>
  <si>
    <t>Available</t>
  </si>
  <si>
    <t>A:</t>
  </si>
  <si>
    <t>Floppy</t>
  </si>
  <si>
    <t>C:</t>
  </si>
  <si>
    <t>Hard Disk</t>
  </si>
  <si>
    <t>D:</t>
  </si>
  <si>
    <t>COD2</t>
  </si>
  <si>
    <t>CD-ROM</t>
  </si>
  <si>
    <t>Hard Disk Info</t>
  </si>
  <si>
    <t>Hard Disk Drives</t>
  </si>
  <si>
    <t>Hard Disk Drive</t>
  </si>
  <si>
    <t>ST340014A</t>
  </si>
  <si>
    <t>Interface Type</t>
  </si>
  <si>
    <t>IDE</t>
  </si>
  <si>
    <t>3DMark projects</t>
  </si>
  <si>
    <t>Result 1</t>
  </si>
</sst>
</file>

<file path=xl/styles.xml><?xml version="1.0" encoding="utf-8"?>
<styleSheet xmlns="http://schemas.openxmlformats.org/spreadsheetml/2006/main">
  <numFmts count="6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0 3DMarks&quot;"/>
    <numFmt numFmtId="165" formatCode="0.0&quot; fps&quot;"/>
    <numFmt numFmtId="166" formatCode="&quot;227 CPUMarks&quot;"/>
    <numFmt numFmtId="167" formatCode="0.0,,&quot; MTexels/s&quot;"/>
    <numFmt numFmtId="168" formatCode="&quot;1595 MHz&quot;"/>
    <numFmt numFmtId="169" formatCode="&quot;2048 MHz&quot;"/>
    <numFmt numFmtId="170" formatCode="&quot;0 B&quot;"/>
    <numFmt numFmtId="171" formatCode="&quot;48 GHz&quot;"/>
    <numFmt numFmtId="172" formatCode="&quot;64 MHz&quot;"/>
    <numFmt numFmtId="173" formatCode="&quot;128 MB&quot;"/>
    <numFmt numFmtId="174" formatCode="&quot;254 MB&quot;"/>
    <numFmt numFmtId="175" formatCode="&quot;4096 px&quot;"/>
    <numFmt numFmtId="176" formatCode="&quot;331 MHz&quot;"/>
    <numFmt numFmtId="177" formatCode="&quot;250 MHz&quot;"/>
    <numFmt numFmtId="178" formatCode="&quot;768 MB&quot;"/>
    <numFmt numFmtId="179" formatCode="&quot;436 MB&quot;"/>
    <numFmt numFmtId="180" formatCode="&quot;1877 MB&quot;"/>
    <numFmt numFmtId="181" formatCode="&quot;1591 MB&quot;"/>
    <numFmt numFmtId="182" formatCode="&quot;3072 MB&quot;"/>
    <numFmt numFmtId="183" formatCode="&quot;512 MB&quot;"/>
    <numFmt numFmtId="184" formatCode="&quot;133 MHz&quot;"/>
    <numFmt numFmtId="185" formatCode="&quot;64 b&quot;"/>
    <numFmt numFmtId="186" formatCode="&quot;0 b&quot;"/>
    <numFmt numFmtId="187" formatCode="&quot;32 b&quot;"/>
    <numFmt numFmtId="188" formatCode="&quot;256 MB&quot;"/>
    <numFmt numFmtId="189" formatCode="&quot;1600 px&quot;"/>
    <numFmt numFmtId="190" formatCode="&quot;1200 px&quot;"/>
    <numFmt numFmtId="191" formatCode="&quot;1024 px&quot;"/>
    <numFmt numFmtId="192" formatCode="&quot;768 px&quot;"/>
    <numFmt numFmtId="193" formatCode="&quot;16 KB&quot;"/>
    <numFmt numFmtId="194" formatCode="&quot;668 KB&quot;"/>
    <numFmt numFmtId="195" formatCode="&quot;844 KB&quot;"/>
    <numFmt numFmtId="196" formatCode="&quot;4016 KB&quot;"/>
    <numFmt numFmtId="197" formatCode="&quot;5 MB&quot;"/>
    <numFmt numFmtId="198" formatCode="&quot;6 MB&quot;"/>
    <numFmt numFmtId="199" formatCode="&quot;4344 KB&quot;"/>
    <numFmt numFmtId="200" formatCode="&quot;23 MB&quot;"/>
    <numFmt numFmtId="201" formatCode="&quot;3456 KB&quot;"/>
    <numFmt numFmtId="202" formatCode="&quot;4472 KB&quot;"/>
    <numFmt numFmtId="203" formatCode="&quot;4784 KB&quot;"/>
    <numFmt numFmtId="204" formatCode="&quot;17 MB&quot;"/>
    <numFmt numFmtId="205" formatCode="&quot;1964 KB&quot;"/>
    <numFmt numFmtId="206" formatCode="&quot;4760 KB&quot;"/>
    <numFmt numFmtId="207" formatCode="&quot;7 MB&quot;"/>
    <numFmt numFmtId="208" formatCode="&quot;47 MB&quot;"/>
    <numFmt numFmtId="209" formatCode="&quot;3564 KB&quot;"/>
    <numFmt numFmtId="210" formatCode="&quot;3680 KB&quot;"/>
    <numFmt numFmtId="211" formatCode="&quot;1228 KB&quot;"/>
    <numFmt numFmtId="212" formatCode="&quot;2300 KB&quot;"/>
    <numFmt numFmtId="213" formatCode="&quot;3040 KB&quot;"/>
    <numFmt numFmtId="214" formatCode="&quot;46 MB&quot;"/>
    <numFmt numFmtId="215" formatCode="&quot;3668 KB&quot;"/>
    <numFmt numFmtId="216" formatCode="&quot;13 MB&quot;"/>
    <numFmt numFmtId="217" formatCode="&quot;37 GB&quot;"/>
    <numFmt numFmtId="218" formatCode="&quot;7 GB&quot;"/>
    <numFmt numFmtId="219" formatCode="&quot;3598 MB&quot;"/>
  </numFmts>
  <fonts count="2">
    <font>
      <sz val="10"/>
      <name val="Arial Cyr"/>
      <family val="0"/>
    </font>
    <font>
      <b/>
      <sz val="10"/>
      <name val="Arial Cyr"/>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applyAlignment="1">
      <alignment/>
    </xf>
    <xf numFmtId="0" fontId="1" fillId="0" borderId="0" xfId="0" applyFon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3" fontId="0" fillId="0" borderId="0" xfId="0" applyNumberFormat="1" applyAlignment="1">
      <alignment/>
    </xf>
    <xf numFmtId="174" fontId="0" fillId="0" borderId="0" xfId="0" applyNumberFormat="1" applyAlignment="1">
      <alignment/>
    </xf>
    <xf numFmtId="14" fontId="0" fillId="0" borderId="0" xfId="0" applyNumberFormat="1" applyAlignment="1">
      <alignment/>
    </xf>
    <xf numFmtId="175" fontId="0" fillId="0" borderId="0" xfId="0" applyNumberFormat="1" applyAlignment="1">
      <alignment/>
    </xf>
    <xf numFmtId="176" fontId="0" fillId="0" borderId="0" xfId="0" applyNumberFormat="1" applyAlignment="1">
      <alignment/>
    </xf>
    <xf numFmtId="177" fontId="0" fillId="0" borderId="0" xfId="0" applyNumberFormat="1" applyAlignment="1">
      <alignment/>
    </xf>
    <xf numFmtId="178" fontId="0" fillId="0" borderId="0" xfId="0" applyNumberFormat="1" applyAlignment="1">
      <alignment/>
    </xf>
    <xf numFmtId="179" fontId="0" fillId="0" borderId="0" xfId="0" applyNumberFormat="1" applyAlignment="1">
      <alignment/>
    </xf>
    <xf numFmtId="180" fontId="0" fillId="0" borderId="0" xfId="0" applyNumberFormat="1" applyAlignment="1">
      <alignment/>
    </xf>
    <xf numFmtId="181" fontId="0" fillId="0" borderId="0" xfId="0" applyNumberFormat="1" applyAlignment="1">
      <alignment/>
    </xf>
    <xf numFmtId="182" fontId="0" fillId="0" borderId="0" xfId="0" applyNumberFormat="1" applyAlignment="1">
      <alignment/>
    </xf>
    <xf numFmtId="183" fontId="0" fillId="0" borderId="0" xfId="0" applyNumberFormat="1" applyAlignment="1">
      <alignment/>
    </xf>
    <xf numFmtId="184" fontId="0" fillId="0" borderId="0" xfId="0" applyNumberFormat="1" applyAlignment="1">
      <alignment/>
    </xf>
    <xf numFmtId="185" fontId="0" fillId="0" borderId="0" xfId="0" applyNumberFormat="1" applyAlignment="1">
      <alignment/>
    </xf>
    <xf numFmtId="186" fontId="0" fillId="0" borderId="0" xfId="0" applyNumberFormat="1" applyAlignment="1">
      <alignment/>
    </xf>
    <xf numFmtId="187" fontId="0" fillId="0" borderId="0" xfId="0" applyNumberFormat="1" applyAlignment="1">
      <alignment/>
    </xf>
    <xf numFmtId="188" fontId="0" fillId="0" borderId="0" xfId="0" applyNumberFormat="1" applyAlignment="1">
      <alignment/>
    </xf>
    <xf numFmtId="189" fontId="0" fillId="0" borderId="0" xfId="0" applyNumberFormat="1" applyAlignment="1">
      <alignment/>
    </xf>
    <xf numFmtId="190" fontId="0" fillId="0" borderId="0" xfId="0" applyNumberFormat="1" applyAlignment="1">
      <alignment/>
    </xf>
    <xf numFmtId="191" fontId="0" fillId="0" borderId="0" xfId="0" applyNumberFormat="1" applyAlignment="1">
      <alignment/>
    </xf>
    <xf numFmtId="192" fontId="0" fillId="0" borderId="0" xfId="0" applyNumberFormat="1" applyAlignment="1">
      <alignment/>
    </xf>
    <xf numFmtId="193" fontId="0" fillId="0" borderId="0" xfId="0" applyNumberFormat="1" applyAlignment="1">
      <alignment/>
    </xf>
    <xf numFmtId="194" fontId="0" fillId="0" borderId="0" xfId="0" applyNumberFormat="1" applyAlignment="1">
      <alignment/>
    </xf>
    <xf numFmtId="195" fontId="0" fillId="0" borderId="0" xfId="0" applyNumberFormat="1" applyAlignment="1">
      <alignment/>
    </xf>
    <xf numFmtId="196" fontId="0" fillId="0" borderId="0" xfId="0" applyNumberFormat="1" applyAlignment="1">
      <alignment/>
    </xf>
    <xf numFmtId="197" fontId="0" fillId="0" borderId="0" xfId="0" applyNumberFormat="1" applyAlignment="1">
      <alignment/>
    </xf>
    <xf numFmtId="198" fontId="0" fillId="0" borderId="0" xfId="0" applyNumberFormat="1" applyAlignment="1">
      <alignment/>
    </xf>
    <xf numFmtId="199" fontId="0" fillId="0" borderId="0" xfId="0" applyNumberFormat="1" applyAlignment="1">
      <alignment/>
    </xf>
    <xf numFmtId="200" fontId="0" fillId="0" borderId="0" xfId="0" applyNumberFormat="1" applyAlignment="1">
      <alignment/>
    </xf>
    <xf numFmtId="201" fontId="0" fillId="0" borderId="0" xfId="0" applyNumberFormat="1" applyAlignment="1">
      <alignment/>
    </xf>
    <xf numFmtId="202" fontId="0" fillId="0" borderId="0" xfId="0" applyNumberFormat="1" applyAlignment="1">
      <alignment/>
    </xf>
    <xf numFmtId="203" fontId="0" fillId="0" borderId="0" xfId="0" applyNumberFormat="1" applyAlignment="1">
      <alignment/>
    </xf>
    <xf numFmtId="204" fontId="0" fillId="0" borderId="0" xfId="0" applyNumberFormat="1" applyAlignment="1">
      <alignment/>
    </xf>
    <xf numFmtId="205" fontId="0" fillId="0" borderId="0" xfId="0" applyNumberFormat="1" applyAlignment="1">
      <alignment/>
    </xf>
    <xf numFmtId="206" fontId="0" fillId="0" borderId="0" xfId="0" applyNumberFormat="1" applyAlignment="1">
      <alignment/>
    </xf>
    <xf numFmtId="207" fontId="0" fillId="0" borderId="0" xfId="0" applyNumberFormat="1" applyAlignment="1">
      <alignment/>
    </xf>
    <xf numFmtId="208" fontId="0" fillId="0" borderId="0" xfId="0" applyNumberFormat="1" applyAlignment="1">
      <alignment/>
    </xf>
    <xf numFmtId="209" fontId="0" fillId="0" borderId="0" xfId="0" applyNumberFormat="1" applyAlignment="1">
      <alignment/>
    </xf>
    <xf numFmtId="210" fontId="0" fillId="0" borderId="0" xfId="0" applyNumberFormat="1" applyAlignment="1">
      <alignment/>
    </xf>
    <xf numFmtId="211" fontId="0" fillId="0" borderId="0" xfId="0" applyNumberFormat="1" applyAlignment="1">
      <alignment/>
    </xf>
    <xf numFmtId="212" fontId="0" fillId="0" borderId="0" xfId="0" applyNumberFormat="1" applyAlignment="1">
      <alignment/>
    </xf>
    <xf numFmtId="213" fontId="0" fillId="0" borderId="0" xfId="0" applyNumberFormat="1" applyAlignment="1">
      <alignment/>
    </xf>
    <xf numFmtId="214" fontId="0" fillId="0" borderId="0" xfId="0" applyNumberFormat="1" applyAlignment="1">
      <alignment/>
    </xf>
    <xf numFmtId="215"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218" fontId="0" fillId="0" borderId="0" xfId="0" applyNumberFormat="1" applyAlignment="1">
      <alignment/>
    </xf>
    <xf numFmtId="219" fontId="0" fillId="0" borderId="0" xfId="0" applyNumberFormat="1" applyAlignment="1">
      <alignment/>
    </xf>
    <xf numFmtId="0" fontId="0" fillId="0" borderId="0" xfId="0" applyAlignment="1">
      <alignment horizontal="right"/>
    </xf>
    <xf numFmtId="0" fontId="1" fillId="0" borderId="0" xfId="0" applyFont="1" applyAlignment="1">
      <alignment horizontal="right"/>
    </xf>
    <xf numFmtId="164" fontId="0" fillId="0" borderId="0" xfId="0" applyNumberFormat="1" applyAlignment="1">
      <alignment horizontal="right"/>
    </xf>
    <xf numFmtId="165"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8" fontId="0" fillId="0" borderId="0" xfId="0" applyNumberFormat="1" applyAlignment="1">
      <alignment horizontal="right"/>
    </xf>
    <xf numFmtId="169" fontId="0" fillId="0" borderId="0" xfId="0" applyNumberFormat="1" applyAlignment="1">
      <alignment horizontal="right"/>
    </xf>
    <xf numFmtId="173" fontId="0" fillId="0" borderId="0" xfId="0" applyNumberFormat="1" applyAlignment="1">
      <alignment horizontal="right"/>
    </xf>
    <xf numFmtId="176" fontId="0" fillId="0" borderId="0" xfId="0" applyNumberFormat="1" applyAlignment="1">
      <alignment horizontal="right"/>
    </xf>
    <xf numFmtId="177" fontId="0" fillId="0" borderId="0" xfId="0" applyNumberFormat="1" applyAlignment="1">
      <alignment horizontal="right"/>
    </xf>
    <xf numFmtId="178" fontId="0" fillId="0" borderId="0" xfId="0" applyNumberFormat="1" applyAlignment="1">
      <alignment horizontal="righ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S380"/>
  <sheetViews>
    <sheetView tabSelected="1" workbookViewId="0" topLeftCell="A85">
      <selection activeCell="C133" sqref="C133"/>
    </sheetView>
  </sheetViews>
  <sheetFormatPr defaultColWidth="9.00390625" defaultRowHeight="12.75"/>
  <cols>
    <col min="1" max="1" width="6.75390625" style="0" customWidth="1"/>
    <col min="2" max="2" width="22.75390625" style="0" customWidth="1"/>
    <col min="3" max="3" width="35.00390625" style="0" customWidth="1"/>
    <col min="4" max="4" width="33.25390625" style="0" customWidth="1"/>
    <col min="5" max="6" width="16.75390625" style="0" customWidth="1"/>
    <col min="7" max="7" width="12.375" style="0" customWidth="1"/>
    <col min="8" max="8" width="13.25390625" style="0" customWidth="1"/>
  </cols>
  <sheetData>
    <row r="2" ht="12.75">
      <c r="B2" s="1" t="s">
        <v>0</v>
      </c>
    </row>
    <row r="3" spans="2:3" ht="12.75">
      <c r="B3" t="s">
        <v>2</v>
      </c>
      <c r="C3">
        <v>1024</v>
      </c>
    </row>
    <row r="4" spans="2:3" ht="12.75">
      <c r="B4" t="s">
        <v>3</v>
      </c>
      <c r="C4">
        <v>768</v>
      </c>
    </row>
    <row r="5" spans="2:3" ht="12.75">
      <c r="B5" t="s">
        <v>4</v>
      </c>
      <c r="C5" t="s">
        <v>5</v>
      </c>
    </row>
    <row r="6" spans="2:3" ht="12.75">
      <c r="B6" t="s">
        <v>6</v>
      </c>
      <c r="C6" t="s">
        <v>7</v>
      </c>
    </row>
    <row r="7" spans="2:3" ht="12.75">
      <c r="B7" t="s">
        <v>8</v>
      </c>
      <c r="C7">
        <v>1</v>
      </c>
    </row>
    <row r="8" spans="2:3" ht="12.75">
      <c r="B8" t="s">
        <v>9</v>
      </c>
      <c r="C8" t="s">
        <v>7</v>
      </c>
    </row>
    <row r="9" spans="2:3" ht="12.75">
      <c r="B9" t="s">
        <v>10</v>
      </c>
      <c r="C9" t="s">
        <v>11</v>
      </c>
    </row>
    <row r="10" spans="2:3" ht="12.75">
      <c r="B10" t="s">
        <v>12</v>
      </c>
      <c r="C10" t="s">
        <v>11</v>
      </c>
    </row>
    <row r="11" spans="2:3" ht="12.75">
      <c r="B11" t="s">
        <v>13</v>
      </c>
      <c r="C11" t="s">
        <v>14</v>
      </c>
    </row>
    <row r="12" ht="12.75">
      <c r="B12" t="s">
        <v>15</v>
      </c>
    </row>
    <row r="14" spans="2:5" ht="12.75">
      <c r="B14" t="s">
        <v>16</v>
      </c>
      <c r="C14" s="2">
        <v>0</v>
      </c>
      <c r="D14" t="s">
        <v>17</v>
      </c>
      <c r="E14" t="s">
        <v>18</v>
      </c>
    </row>
    <row r="15" spans="2:5" ht="12.75">
      <c r="B15" t="s">
        <v>19</v>
      </c>
      <c r="C15" s="3">
        <v>0</v>
      </c>
      <c r="D15" t="s">
        <v>20</v>
      </c>
      <c r="E15" t="s">
        <v>18</v>
      </c>
    </row>
    <row r="16" spans="2:5" ht="12.75">
      <c r="B16" t="s">
        <v>21</v>
      </c>
      <c r="C16" s="3">
        <v>0</v>
      </c>
      <c r="D16" t="s">
        <v>20</v>
      </c>
      <c r="E16" t="s">
        <v>18</v>
      </c>
    </row>
    <row r="17" spans="2:5" ht="12.75">
      <c r="B17" t="s">
        <v>22</v>
      </c>
      <c r="C17" s="3">
        <v>0</v>
      </c>
      <c r="D17" t="s">
        <v>20</v>
      </c>
      <c r="E17" t="s">
        <v>18</v>
      </c>
    </row>
    <row r="18" spans="2:5" ht="12.75">
      <c r="B18" t="s">
        <v>23</v>
      </c>
      <c r="C18" s="3">
        <v>0</v>
      </c>
      <c r="D18" t="s">
        <v>20</v>
      </c>
      <c r="E18" t="s">
        <v>18</v>
      </c>
    </row>
    <row r="19" spans="2:5" ht="12.75">
      <c r="B19" t="s">
        <v>24</v>
      </c>
      <c r="C19" s="4">
        <f>227*10^0</f>
        <v>227</v>
      </c>
      <c r="E19" t="s">
        <v>25</v>
      </c>
    </row>
    <row r="20" spans="2:5" ht="12.75">
      <c r="B20" t="s">
        <v>26</v>
      </c>
      <c r="C20" s="3">
        <f>24.296165*10^0</f>
        <v>24.296165</v>
      </c>
      <c r="E20" t="s">
        <v>25</v>
      </c>
    </row>
    <row r="21" spans="2:5" ht="12.75">
      <c r="B21" t="s">
        <v>27</v>
      </c>
      <c r="C21" s="3">
        <f>4.222961*10^0</f>
        <v>4.222961</v>
      </c>
      <c r="E21" t="s">
        <v>25</v>
      </c>
    </row>
    <row r="22" spans="2:5" ht="12.75">
      <c r="B22" t="s">
        <v>28</v>
      </c>
      <c r="C22" s="5">
        <f>291.573669*10^6</f>
        <v>291573669</v>
      </c>
      <c r="E22" t="s">
        <v>29</v>
      </c>
    </row>
    <row r="23" spans="2:5" ht="12.75">
      <c r="B23" t="s">
        <v>30</v>
      </c>
      <c r="C23" s="5">
        <f>618.460815*10^6</f>
        <v>618460815</v>
      </c>
      <c r="E23" t="s">
        <v>29</v>
      </c>
    </row>
    <row r="24" spans="2:5" ht="12.75">
      <c r="B24" t="s">
        <v>31</v>
      </c>
      <c r="C24" s="3">
        <f>1.287391*10^0</f>
        <v>1.287391</v>
      </c>
      <c r="E24" t="s">
        <v>29</v>
      </c>
    </row>
    <row r="25" spans="2:5" ht="12.75">
      <c r="B25" t="s">
        <v>32</v>
      </c>
      <c r="C25" s="3">
        <f>6.824103*10^0</f>
        <v>6.824103</v>
      </c>
      <c r="E25" t="s">
        <v>29</v>
      </c>
    </row>
    <row r="26" spans="2:5" ht="12.75">
      <c r="B26" t="s">
        <v>33</v>
      </c>
      <c r="C26" s="3">
        <f>5.964912*10^0</f>
        <v>5.964912</v>
      </c>
      <c r="E26" t="s">
        <v>29</v>
      </c>
    </row>
    <row r="27" spans="2:5" ht="12.75">
      <c r="B27" t="s">
        <v>34</v>
      </c>
      <c r="C27" s="3">
        <v>0</v>
      </c>
      <c r="D27" t="s">
        <v>35</v>
      </c>
      <c r="E27" t="s">
        <v>36</v>
      </c>
    </row>
    <row r="28" spans="2:5" ht="12.75">
      <c r="B28" t="s">
        <v>37</v>
      </c>
      <c r="C28" s="3">
        <v>0</v>
      </c>
      <c r="D28" t="s">
        <v>35</v>
      </c>
      <c r="E28" t="s">
        <v>36</v>
      </c>
    </row>
    <row r="29" spans="2:5" ht="12.75">
      <c r="B29" t="s">
        <v>38</v>
      </c>
      <c r="C29" s="3">
        <v>0</v>
      </c>
      <c r="D29" t="s">
        <v>35</v>
      </c>
      <c r="E29" t="s">
        <v>36</v>
      </c>
    </row>
    <row r="30" ht="12.75">
      <c r="B30" s="1" t="s">
        <v>39</v>
      </c>
    </row>
    <row r="31" spans="2:3" ht="12.75">
      <c r="B31" t="s">
        <v>1</v>
      </c>
      <c r="C31">
        <v>3.1</v>
      </c>
    </row>
    <row r="32" ht="12.75">
      <c r="B32" t="s">
        <v>40</v>
      </c>
    </row>
    <row r="33" ht="12.75">
      <c r="B33" t="s">
        <v>41</v>
      </c>
    </row>
    <row r="34" ht="12.75">
      <c r="B34" s="1" t="s">
        <v>42</v>
      </c>
    </row>
    <row r="35" ht="12.75">
      <c r="B35" s="1" t="s">
        <v>43</v>
      </c>
    </row>
    <row r="36" spans="2:3" ht="12.75">
      <c r="B36" t="s">
        <v>44</v>
      </c>
      <c r="C36" t="s">
        <v>45</v>
      </c>
    </row>
    <row r="37" spans="2:3" ht="12.75">
      <c r="B37" t="s">
        <v>46</v>
      </c>
      <c r="C37" t="s">
        <v>47</v>
      </c>
    </row>
    <row r="38" spans="2:3" ht="12.75">
      <c r="B38" t="s">
        <v>48</v>
      </c>
      <c r="C38" s="6">
        <f>1.595*10^9</f>
        <v>1595000000</v>
      </c>
    </row>
    <row r="39" spans="2:3" ht="12.75">
      <c r="B39" t="s">
        <v>49</v>
      </c>
      <c r="C39" s="7">
        <f>2.048*10^9</f>
        <v>2048000000</v>
      </c>
    </row>
    <row r="40" spans="2:3" ht="12.75">
      <c r="B40" t="s">
        <v>50</v>
      </c>
      <c r="C40" s="7">
        <f>2.048*10^9</f>
        <v>2048000000</v>
      </c>
    </row>
    <row r="41" ht="12.75">
      <c r="B41" t="s">
        <v>51</v>
      </c>
    </row>
    <row r="42" ht="12.75">
      <c r="B42" t="s">
        <v>52</v>
      </c>
    </row>
    <row r="43" ht="12.75">
      <c r="B43" t="s">
        <v>53</v>
      </c>
    </row>
    <row r="44" spans="2:3" ht="12.75">
      <c r="B44" t="s">
        <v>54</v>
      </c>
      <c r="C44" t="s">
        <v>55</v>
      </c>
    </row>
    <row r="45" spans="2:3" ht="12.75">
      <c r="B45" t="s">
        <v>1</v>
      </c>
      <c r="C45" t="s">
        <v>56</v>
      </c>
    </row>
    <row r="46" ht="12.75">
      <c r="B46" t="s">
        <v>57</v>
      </c>
    </row>
    <row r="47" ht="12.75">
      <c r="B47" s="1" t="s">
        <v>58</v>
      </c>
    </row>
    <row r="48" spans="2:3" ht="12.75">
      <c r="B48" t="s">
        <v>59</v>
      </c>
      <c r="C48">
        <v>1</v>
      </c>
    </row>
    <row r="49" spans="2:3" ht="12.75">
      <c r="B49" t="s">
        <v>60</v>
      </c>
      <c r="C49" s="8">
        <v>0</v>
      </c>
    </row>
    <row r="50" spans="2:3" ht="12.75">
      <c r="B50" t="s">
        <v>52</v>
      </c>
      <c r="C50" t="s">
        <v>61</v>
      </c>
    </row>
    <row r="51" ht="12.75">
      <c r="B51" t="s">
        <v>62</v>
      </c>
    </row>
    <row r="52" ht="12.75">
      <c r="B52" s="1" t="s">
        <v>63</v>
      </c>
    </row>
    <row r="53" ht="12.75">
      <c r="B53" t="s">
        <v>64</v>
      </c>
    </row>
    <row r="54" spans="2:3" ht="12.75">
      <c r="B54" t="s">
        <v>65</v>
      </c>
      <c r="C54" t="s">
        <v>66</v>
      </c>
    </row>
    <row r="55" ht="12.75">
      <c r="B55" t="s">
        <v>67</v>
      </c>
    </row>
    <row r="56" ht="12.75">
      <c r="B56" t="s">
        <v>68</v>
      </c>
    </row>
    <row r="58" spans="2:7" ht="12.75">
      <c r="B58" s="1" t="s">
        <v>69</v>
      </c>
      <c r="C58" s="1" t="s">
        <v>70</v>
      </c>
      <c r="D58" s="1" t="s">
        <v>71</v>
      </c>
      <c r="E58" s="1" t="s">
        <v>72</v>
      </c>
      <c r="F58" s="1" t="s">
        <v>73</v>
      </c>
      <c r="G58" s="1" t="s">
        <v>74</v>
      </c>
    </row>
    <row r="59" spans="3:7" ht="12.75">
      <c r="C59" t="s">
        <v>75</v>
      </c>
      <c r="D59" t="s">
        <v>76</v>
      </c>
      <c r="E59" t="s">
        <v>77</v>
      </c>
      <c r="F59" t="s">
        <v>78</v>
      </c>
      <c r="G59">
        <v>0</v>
      </c>
    </row>
    <row r="60" spans="3:7" ht="12.75">
      <c r="C60" t="s">
        <v>79</v>
      </c>
      <c r="D60" t="s">
        <v>80</v>
      </c>
      <c r="E60" t="s">
        <v>66</v>
      </c>
      <c r="F60" t="s">
        <v>81</v>
      </c>
      <c r="G60">
        <v>1</v>
      </c>
    </row>
    <row r="61" spans="3:7" ht="12.75">
      <c r="C61" t="s">
        <v>82</v>
      </c>
      <c r="D61" t="s">
        <v>66</v>
      </c>
      <c r="E61" t="s">
        <v>66</v>
      </c>
      <c r="F61" t="s">
        <v>83</v>
      </c>
      <c r="G61">
        <v>2</v>
      </c>
    </row>
    <row r="64" spans="2:7" ht="12.75">
      <c r="B64" s="1" t="s">
        <v>84</v>
      </c>
      <c r="C64" s="1" t="s">
        <v>70</v>
      </c>
      <c r="D64" s="1" t="s">
        <v>71</v>
      </c>
      <c r="E64" s="1" t="s">
        <v>72</v>
      </c>
      <c r="F64" s="1" t="s">
        <v>73</v>
      </c>
      <c r="G64" s="1" t="s">
        <v>74</v>
      </c>
    </row>
    <row r="65" spans="3:7" ht="12.75">
      <c r="C65" t="s">
        <v>85</v>
      </c>
      <c r="D65" t="s">
        <v>66</v>
      </c>
      <c r="E65" t="s">
        <v>66</v>
      </c>
      <c r="F65" t="s">
        <v>66</v>
      </c>
      <c r="G65">
        <v>0</v>
      </c>
    </row>
    <row r="66" spans="3:7" ht="12.75">
      <c r="C66" t="s">
        <v>66</v>
      </c>
      <c r="D66" t="s">
        <v>66</v>
      </c>
      <c r="E66" t="s">
        <v>66</v>
      </c>
      <c r="F66" t="s">
        <v>66</v>
      </c>
      <c r="G66">
        <v>1</v>
      </c>
    </row>
    <row r="67" spans="3:7" ht="12.75">
      <c r="C67" t="s">
        <v>86</v>
      </c>
      <c r="D67" t="s">
        <v>86</v>
      </c>
      <c r="E67" t="s">
        <v>86</v>
      </c>
      <c r="F67" t="s">
        <v>87</v>
      </c>
      <c r="G67">
        <v>2</v>
      </c>
    </row>
    <row r="68" spans="3:7" ht="12.75">
      <c r="C68" t="s">
        <v>88</v>
      </c>
      <c r="D68" t="s">
        <v>89</v>
      </c>
      <c r="E68" t="s">
        <v>90</v>
      </c>
      <c r="F68" t="s">
        <v>91</v>
      </c>
      <c r="G68">
        <v>3</v>
      </c>
    </row>
    <row r="69" spans="3:7" ht="12.75">
      <c r="C69" t="s">
        <v>92</v>
      </c>
      <c r="D69" t="s">
        <v>93</v>
      </c>
      <c r="E69" t="s">
        <v>94</v>
      </c>
      <c r="F69" t="s">
        <v>95</v>
      </c>
      <c r="G69">
        <v>4</v>
      </c>
    </row>
    <row r="71" ht="12.75">
      <c r="B71" s="1" t="s">
        <v>43</v>
      </c>
    </row>
    <row r="72" spans="2:3" ht="12.75">
      <c r="B72" t="s">
        <v>44</v>
      </c>
      <c r="C72" t="s">
        <v>45</v>
      </c>
    </row>
    <row r="73" spans="2:3" ht="12.75">
      <c r="B73" t="s">
        <v>46</v>
      </c>
      <c r="C73" t="s">
        <v>47</v>
      </c>
    </row>
    <row r="74" spans="2:3" ht="12.75">
      <c r="B74" t="s">
        <v>48</v>
      </c>
      <c r="C74" s="6">
        <f>1.595*10^9</f>
        <v>1595000000</v>
      </c>
    </row>
    <row r="75" spans="2:3" ht="12.75">
      <c r="B75" t="s">
        <v>49</v>
      </c>
      <c r="C75" s="9">
        <f>47.855377*10^9</f>
        <v>47855377000</v>
      </c>
    </row>
    <row r="76" spans="2:3" ht="12.75">
      <c r="B76" t="s">
        <v>50</v>
      </c>
      <c r="C76" s="10">
        <f>64*10^6</f>
        <v>64000000</v>
      </c>
    </row>
    <row r="77" ht="12.75">
      <c r="B77" t="s">
        <v>51</v>
      </c>
    </row>
    <row r="78" ht="12.75">
      <c r="B78" t="s">
        <v>52</v>
      </c>
    </row>
    <row r="79" ht="12.75">
      <c r="B79" t="s">
        <v>53</v>
      </c>
    </row>
    <row r="80" spans="2:3" ht="12.75">
      <c r="B80" t="s">
        <v>54</v>
      </c>
      <c r="C80" t="s">
        <v>55</v>
      </c>
    </row>
    <row r="81" ht="12.75">
      <c r="B81" t="s">
        <v>1</v>
      </c>
    </row>
    <row r="82" ht="12.75">
      <c r="B82" t="s">
        <v>57</v>
      </c>
    </row>
    <row r="83" ht="12.75">
      <c r="B83" s="1" t="s">
        <v>58</v>
      </c>
    </row>
    <row r="84" spans="2:3" ht="12.75">
      <c r="B84" t="s">
        <v>59</v>
      </c>
      <c r="C84">
        <v>1</v>
      </c>
    </row>
    <row r="85" spans="2:3" ht="12.75">
      <c r="B85" t="s">
        <v>60</v>
      </c>
      <c r="C85" s="8">
        <v>0</v>
      </c>
    </row>
    <row r="86" spans="2:3" ht="12.75">
      <c r="B86" t="s">
        <v>52</v>
      </c>
      <c r="C86" t="s">
        <v>61</v>
      </c>
    </row>
    <row r="87" ht="12.75">
      <c r="B87" t="s">
        <v>62</v>
      </c>
    </row>
    <row r="88" ht="12.75">
      <c r="B88" s="1" t="s">
        <v>63</v>
      </c>
    </row>
    <row r="89" ht="12.75">
      <c r="B89" t="s">
        <v>64</v>
      </c>
    </row>
    <row r="90" spans="2:3" ht="12.75">
      <c r="B90" t="s">
        <v>65</v>
      </c>
      <c r="C90" t="s">
        <v>66</v>
      </c>
    </row>
    <row r="91" ht="12.75">
      <c r="B91" t="s">
        <v>67</v>
      </c>
    </row>
    <row r="92" ht="12.75">
      <c r="B92" t="s">
        <v>68</v>
      </c>
    </row>
    <row r="94" spans="2:7" ht="12.75">
      <c r="B94" s="1" t="s">
        <v>69</v>
      </c>
      <c r="C94" s="1" t="s">
        <v>70</v>
      </c>
      <c r="D94" s="1" t="s">
        <v>71</v>
      </c>
      <c r="E94" s="1" t="s">
        <v>72</v>
      </c>
      <c r="F94" s="1" t="s">
        <v>73</v>
      </c>
      <c r="G94" s="1" t="s">
        <v>74</v>
      </c>
    </row>
    <row r="95" spans="3:7" ht="12.75">
      <c r="C95" t="s">
        <v>75</v>
      </c>
      <c r="D95" t="s">
        <v>76</v>
      </c>
      <c r="E95" t="s">
        <v>77</v>
      </c>
      <c r="F95" t="s">
        <v>78</v>
      </c>
      <c r="G95">
        <v>0</v>
      </c>
    </row>
    <row r="96" spans="3:7" ht="12.75">
      <c r="C96" t="s">
        <v>79</v>
      </c>
      <c r="D96" t="s">
        <v>80</v>
      </c>
      <c r="E96" t="s">
        <v>66</v>
      </c>
      <c r="F96" t="s">
        <v>81</v>
      </c>
      <c r="G96">
        <v>1</v>
      </c>
    </row>
    <row r="97" spans="3:7" ht="12.75">
      <c r="C97" t="s">
        <v>82</v>
      </c>
      <c r="D97" t="s">
        <v>66</v>
      </c>
      <c r="E97" t="s">
        <v>66</v>
      </c>
      <c r="F97" t="s">
        <v>83</v>
      </c>
      <c r="G97">
        <v>2</v>
      </c>
    </row>
    <row r="100" spans="2:7" ht="12.75">
      <c r="B100" s="1" t="s">
        <v>84</v>
      </c>
      <c r="C100" s="1" t="s">
        <v>70</v>
      </c>
      <c r="D100" s="1" t="s">
        <v>71</v>
      </c>
      <c r="E100" s="1" t="s">
        <v>72</v>
      </c>
      <c r="F100" s="1" t="s">
        <v>73</v>
      </c>
      <c r="G100" s="1" t="s">
        <v>74</v>
      </c>
    </row>
    <row r="101" spans="3:7" ht="12.75">
      <c r="C101" t="s">
        <v>85</v>
      </c>
      <c r="D101" t="s">
        <v>66</v>
      </c>
      <c r="E101" t="s">
        <v>66</v>
      </c>
      <c r="F101" t="s">
        <v>66</v>
      </c>
      <c r="G101">
        <v>0</v>
      </c>
    </row>
    <row r="102" spans="3:7" ht="12.75">
      <c r="C102" t="s">
        <v>66</v>
      </c>
      <c r="D102" t="s">
        <v>66</v>
      </c>
      <c r="E102" t="s">
        <v>66</v>
      </c>
      <c r="F102" t="s">
        <v>66</v>
      </c>
      <c r="G102">
        <v>1</v>
      </c>
    </row>
    <row r="103" spans="3:7" ht="12.75">
      <c r="C103" t="s">
        <v>86</v>
      </c>
      <c r="D103" t="s">
        <v>86</v>
      </c>
      <c r="E103" t="s">
        <v>86</v>
      </c>
      <c r="F103" t="s">
        <v>87</v>
      </c>
      <c r="G103">
        <v>2</v>
      </c>
    </row>
    <row r="104" spans="3:7" ht="12.75">
      <c r="C104" t="s">
        <v>88</v>
      </c>
      <c r="D104" t="s">
        <v>89</v>
      </c>
      <c r="E104" t="s">
        <v>90</v>
      </c>
      <c r="F104" t="s">
        <v>91</v>
      </c>
      <c r="G104">
        <v>3</v>
      </c>
    </row>
    <row r="105" spans="3:7" ht="12.75">
      <c r="C105" t="s">
        <v>92</v>
      </c>
      <c r="D105" t="s">
        <v>93</v>
      </c>
      <c r="E105" t="s">
        <v>94</v>
      </c>
      <c r="F105" t="s">
        <v>95</v>
      </c>
      <c r="G105">
        <v>4</v>
      </c>
    </row>
    <row r="107" ht="12.75">
      <c r="B107" s="1" t="s">
        <v>96</v>
      </c>
    </row>
    <row r="108" spans="2:3" ht="12.75">
      <c r="B108" t="s">
        <v>1</v>
      </c>
      <c r="C108">
        <v>9</v>
      </c>
    </row>
    <row r="109" spans="2:3" ht="12.75">
      <c r="B109" t="s">
        <v>97</v>
      </c>
      <c r="C109" t="s">
        <v>98</v>
      </c>
    </row>
    <row r="110" ht="12.75">
      <c r="B110" s="1" t="s">
        <v>99</v>
      </c>
    </row>
    <row r="111" spans="2:3" ht="12.75">
      <c r="B111" t="s">
        <v>1</v>
      </c>
      <c r="C111" t="s">
        <v>100</v>
      </c>
    </row>
    <row r="112" spans="2:3" ht="12.75">
      <c r="B112" t="s">
        <v>101</v>
      </c>
      <c r="C112" t="s">
        <v>102</v>
      </c>
    </row>
    <row r="113" ht="12.75">
      <c r="B113" t="s">
        <v>103</v>
      </c>
    </row>
    <row r="114" ht="12.75">
      <c r="B114" s="1" t="s">
        <v>104</v>
      </c>
    </row>
    <row r="115" spans="2:3" ht="12.75">
      <c r="B115" t="s">
        <v>105</v>
      </c>
      <c r="C115" t="s">
        <v>102</v>
      </c>
    </row>
    <row r="116" spans="2:3" ht="12.75">
      <c r="B116" t="s">
        <v>44</v>
      </c>
      <c r="C116" t="s">
        <v>106</v>
      </c>
    </row>
    <row r="117" spans="2:3" ht="12.75">
      <c r="B117" t="s">
        <v>107</v>
      </c>
      <c r="C117" s="11">
        <f>128*2^20</f>
        <v>134217728</v>
      </c>
    </row>
    <row r="118" spans="2:3" ht="12.75">
      <c r="B118" t="s">
        <v>108</v>
      </c>
      <c r="C118" s="11">
        <f>128*2^20</f>
        <v>134217728</v>
      </c>
    </row>
    <row r="119" spans="2:3" ht="12.75">
      <c r="B119" t="s">
        <v>109</v>
      </c>
      <c r="C119" s="12">
        <f>254*2^20</f>
        <v>266338304</v>
      </c>
    </row>
    <row r="120" spans="2:3" ht="12.75">
      <c r="B120" t="s">
        <v>110</v>
      </c>
      <c r="C120" t="s">
        <v>111</v>
      </c>
    </row>
    <row r="121" spans="2:3" ht="12.75">
      <c r="B121" t="s">
        <v>112</v>
      </c>
      <c r="C121" t="s">
        <v>113</v>
      </c>
    </row>
    <row r="122" ht="12.75">
      <c r="B122" t="s">
        <v>114</v>
      </c>
    </row>
    <row r="123" spans="2:3" ht="12.75">
      <c r="B123" t="s">
        <v>115</v>
      </c>
      <c r="C123" s="13">
        <v>38084</v>
      </c>
    </row>
    <row r="124" spans="2:3" ht="12.75">
      <c r="B124" t="s">
        <v>116</v>
      </c>
      <c r="C124" t="b">
        <v>0</v>
      </c>
    </row>
    <row r="125" spans="2:3" ht="12.75">
      <c r="B125" t="s">
        <v>117</v>
      </c>
      <c r="C125" s="14">
        <f>4096*10^0</f>
        <v>4096</v>
      </c>
    </row>
    <row r="126" spans="2:3" ht="12.75">
      <c r="B126" t="s">
        <v>118</v>
      </c>
      <c r="C126" s="14">
        <f>4096*10^0</f>
        <v>4096</v>
      </c>
    </row>
    <row r="127" spans="2:3" ht="12.75">
      <c r="B127" t="s">
        <v>119</v>
      </c>
      <c r="C127">
        <v>6</v>
      </c>
    </row>
    <row r="128" spans="2:3" ht="12.75">
      <c r="B128" t="s">
        <v>120</v>
      </c>
      <c r="C128">
        <v>8</v>
      </c>
    </row>
    <row r="129" spans="2:3" ht="12.75">
      <c r="B129" t="s">
        <v>121</v>
      </c>
      <c r="C129">
        <v>8</v>
      </c>
    </row>
    <row r="130" spans="2:3" ht="12.75">
      <c r="B130" t="s">
        <v>122</v>
      </c>
      <c r="C130">
        <v>8</v>
      </c>
    </row>
    <row r="131" spans="2:3" ht="12.75">
      <c r="B131" t="s">
        <v>123</v>
      </c>
      <c r="C131">
        <v>2</v>
      </c>
    </row>
    <row r="132" spans="2:3" ht="12.75">
      <c r="B132" t="s">
        <v>124</v>
      </c>
      <c r="C132">
        <v>2</v>
      </c>
    </row>
    <row r="133" spans="2:3" ht="12.75">
      <c r="B133" t="s">
        <v>125</v>
      </c>
      <c r="C133">
        <v>0</v>
      </c>
    </row>
    <row r="134" spans="2:3" ht="12.75">
      <c r="B134" t="s">
        <v>126</v>
      </c>
      <c r="C134">
        <v>8</v>
      </c>
    </row>
    <row r="135" ht="12.75">
      <c r="B135" s="1" t="s">
        <v>127</v>
      </c>
    </row>
    <row r="136" spans="2:3" ht="12.75">
      <c r="B136" t="s">
        <v>128</v>
      </c>
      <c r="C136" t="s">
        <v>102</v>
      </c>
    </row>
    <row r="137" spans="2:3" ht="12.75">
      <c r="B137" t="s">
        <v>129</v>
      </c>
      <c r="C137" t="s">
        <v>130</v>
      </c>
    </row>
    <row r="138" spans="2:3" ht="12.75">
      <c r="B138" t="s">
        <v>131</v>
      </c>
      <c r="C138" t="s">
        <v>132</v>
      </c>
    </row>
    <row r="139" spans="2:3" ht="12.75">
      <c r="B139" t="s">
        <v>133</v>
      </c>
      <c r="C139" t="s">
        <v>66</v>
      </c>
    </row>
    <row r="140" spans="2:3" ht="12.75">
      <c r="B140" t="s">
        <v>134</v>
      </c>
      <c r="C140" t="s">
        <v>135</v>
      </c>
    </row>
    <row r="142" ht="12.75">
      <c r="B142" s="1" t="s">
        <v>136</v>
      </c>
    </row>
    <row r="143" ht="12.75">
      <c r="C143" t="s">
        <v>137</v>
      </c>
    </row>
    <row r="144" ht="12.75">
      <c r="C144" t="s">
        <v>138</v>
      </c>
    </row>
    <row r="145" ht="12.75">
      <c r="C145" t="s">
        <v>139</v>
      </c>
    </row>
    <row r="146" ht="12.75">
      <c r="C146" t="s">
        <v>140</v>
      </c>
    </row>
    <row r="147" ht="12.75">
      <c r="C147" t="s">
        <v>141</v>
      </c>
    </row>
    <row r="148" ht="12.75">
      <c r="C148" t="s">
        <v>142</v>
      </c>
    </row>
    <row r="149" ht="12.75">
      <c r="C149" t="s">
        <v>143</v>
      </c>
    </row>
    <row r="150" ht="12.75">
      <c r="C150" t="s">
        <v>144</v>
      </c>
    </row>
    <row r="151" ht="12.75">
      <c r="C151" t="s">
        <v>145</v>
      </c>
    </row>
    <row r="152" ht="12.75">
      <c r="C152" t="s">
        <v>146</v>
      </c>
    </row>
    <row r="153" ht="12.75">
      <c r="C153" t="s">
        <v>147</v>
      </c>
    </row>
    <row r="154" ht="12.75">
      <c r="C154" t="s">
        <v>148</v>
      </c>
    </row>
    <row r="155" ht="12.75">
      <c r="C155" t="s">
        <v>149</v>
      </c>
    </row>
    <row r="157" spans="2:3" ht="12.75">
      <c r="B157" t="s">
        <v>54</v>
      </c>
      <c r="C157" t="s">
        <v>150</v>
      </c>
    </row>
    <row r="158" spans="2:3" ht="12.75">
      <c r="B158" t="s">
        <v>151</v>
      </c>
      <c r="C158" s="15">
        <f>330.75*10^6</f>
        <v>330750000</v>
      </c>
    </row>
    <row r="159" spans="2:3" ht="12.75">
      <c r="B159" t="s">
        <v>152</v>
      </c>
      <c r="C159" s="16">
        <f>249.75*10^6</f>
        <v>249750000</v>
      </c>
    </row>
    <row r="160" ht="12.75">
      <c r="B160" s="1" t="s">
        <v>153</v>
      </c>
    </row>
    <row r="161" spans="2:3" ht="12.75">
      <c r="B161" t="s">
        <v>1</v>
      </c>
      <c r="C161" t="s">
        <v>154</v>
      </c>
    </row>
    <row r="163" ht="12.75">
      <c r="B163" s="1" t="s">
        <v>155</v>
      </c>
    </row>
    <row r="164" ht="12.75">
      <c r="C164" t="s">
        <v>156</v>
      </c>
    </row>
    <row r="165" ht="12.75">
      <c r="C165" t="s">
        <v>157</v>
      </c>
    </row>
    <row r="166" ht="12.75">
      <c r="C166" t="s">
        <v>158</v>
      </c>
    </row>
    <row r="167" ht="12.75">
      <c r="C167" t="s">
        <v>159</v>
      </c>
    </row>
    <row r="168" ht="12.75">
      <c r="C168" t="s">
        <v>160</v>
      </c>
    </row>
    <row r="169" ht="12.75">
      <c r="C169" t="s">
        <v>161</v>
      </c>
    </row>
    <row r="170" ht="12.75">
      <c r="C170" t="s">
        <v>162</v>
      </c>
    </row>
    <row r="171" ht="12.75">
      <c r="C171" t="s">
        <v>163</v>
      </c>
    </row>
    <row r="172" ht="12.75">
      <c r="C172" t="s">
        <v>164</v>
      </c>
    </row>
    <row r="173" ht="12.75">
      <c r="C173" t="s">
        <v>165</v>
      </c>
    </row>
    <row r="174" ht="12.75">
      <c r="C174" t="s">
        <v>166</v>
      </c>
    </row>
    <row r="175" ht="12.75">
      <c r="C175" t="s">
        <v>167</v>
      </c>
    </row>
    <row r="176" ht="12.75">
      <c r="C176" t="s">
        <v>168</v>
      </c>
    </row>
    <row r="177" ht="12.75">
      <c r="C177" t="s">
        <v>169</v>
      </c>
    </row>
    <row r="178" ht="12.75">
      <c r="C178" t="s">
        <v>170</v>
      </c>
    </row>
    <row r="179" ht="12.75">
      <c r="C179" t="s">
        <v>171</v>
      </c>
    </row>
    <row r="180" ht="12.75">
      <c r="C180" t="s">
        <v>172</v>
      </c>
    </row>
    <row r="181" ht="12.75">
      <c r="C181" t="s">
        <v>173</v>
      </c>
    </row>
    <row r="182" ht="12.75">
      <c r="C182" t="s">
        <v>174</v>
      </c>
    </row>
    <row r="183" ht="12.75">
      <c r="C183" t="s">
        <v>175</v>
      </c>
    </row>
    <row r="184" ht="12.75">
      <c r="C184" t="s">
        <v>176</v>
      </c>
    </row>
    <row r="185" ht="12.75">
      <c r="C185" t="s">
        <v>177</v>
      </c>
    </row>
    <row r="186" ht="12.75">
      <c r="C186" t="s">
        <v>178</v>
      </c>
    </row>
    <row r="187" ht="12.75">
      <c r="C187" t="s">
        <v>179</v>
      </c>
    </row>
    <row r="188" ht="12.75">
      <c r="C188" t="s">
        <v>180</v>
      </c>
    </row>
    <row r="189" ht="12.75">
      <c r="C189" t="s">
        <v>181</v>
      </c>
    </row>
    <row r="190" ht="12.75">
      <c r="C190" t="s">
        <v>182</v>
      </c>
    </row>
    <row r="191" ht="12.75">
      <c r="C191" t="s">
        <v>183</v>
      </c>
    </row>
    <row r="192" ht="12.75">
      <c r="C192" t="s">
        <v>184</v>
      </c>
    </row>
    <row r="193" ht="12.75">
      <c r="C193" t="s">
        <v>185</v>
      </c>
    </row>
    <row r="194" ht="12.75">
      <c r="C194" t="s">
        <v>186</v>
      </c>
    </row>
    <row r="195" ht="12.75">
      <c r="C195" t="s">
        <v>187</v>
      </c>
    </row>
    <row r="196" ht="12.75">
      <c r="C196" t="s">
        <v>188</v>
      </c>
    </row>
    <row r="197" ht="12.75">
      <c r="C197" t="s">
        <v>189</v>
      </c>
    </row>
    <row r="198" ht="12.75">
      <c r="C198" t="s">
        <v>190</v>
      </c>
    </row>
    <row r="199" ht="12.75">
      <c r="C199" t="s">
        <v>191</v>
      </c>
    </row>
    <row r="200" ht="12.75">
      <c r="C200" t="s">
        <v>192</v>
      </c>
    </row>
    <row r="201" ht="12.75">
      <c r="C201" t="s">
        <v>193</v>
      </c>
    </row>
    <row r="202" ht="12.75">
      <c r="C202" t="s">
        <v>194</v>
      </c>
    </row>
    <row r="203" ht="12.75">
      <c r="C203" t="s">
        <v>195</v>
      </c>
    </row>
    <row r="204" ht="12.75">
      <c r="C204" t="s">
        <v>196</v>
      </c>
    </row>
    <row r="205" ht="12.75">
      <c r="C205" t="s">
        <v>197</v>
      </c>
    </row>
    <row r="206" ht="12.75">
      <c r="C206" t="s">
        <v>198</v>
      </c>
    </row>
    <row r="207" ht="12.75">
      <c r="C207" t="s">
        <v>199</v>
      </c>
    </row>
    <row r="208" ht="12.75">
      <c r="C208" t="s">
        <v>200</v>
      </c>
    </row>
    <row r="209" ht="12.75">
      <c r="C209" t="s">
        <v>201</v>
      </c>
    </row>
    <row r="210" ht="12.75">
      <c r="C210" t="s">
        <v>202</v>
      </c>
    </row>
    <row r="211" ht="12.75">
      <c r="C211" t="s">
        <v>203</v>
      </c>
    </row>
    <row r="212" ht="12.75">
      <c r="C212" t="s">
        <v>204</v>
      </c>
    </row>
    <row r="213" ht="12.75">
      <c r="C213" t="s">
        <v>205</v>
      </c>
    </row>
    <row r="214" ht="12.75">
      <c r="C214" t="s">
        <v>206</v>
      </c>
    </row>
    <row r="215" ht="12.75">
      <c r="C215" t="s">
        <v>207</v>
      </c>
    </row>
    <row r="216" ht="12.75">
      <c r="C216" t="s">
        <v>208</v>
      </c>
    </row>
    <row r="217" ht="12.75">
      <c r="C217" t="s">
        <v>209</v>
      </c>
    </row>
    <row r="218" ht="12.75">
      <c r="C218" t="s">
        <v>210</v>
      </c>
    </row>
    <row r="219" ht="12.75">
      <c r="C219" t="s">
        <v>211</v>
      </c>
    </row>
    <row r="220" ht="12.75">
      <c r="C220" t="s">
        <v>212</v>
      </c>
    </row>
    <row r="221" ht="12.75">
      <c r="C221" t="s">
        <v>213</v>
      </c>
    </row>
    <row r="222" ht="12.75">
      <c r="C222" t="s">
        <v>214</v>
      </c>
    </row>
    <row r="223" ht="12.75">
      <c r="C223" t="s">
        <v>215</v>
      </c>
    </row>
    <row r="224" ht="12.75">
      <c r="C224" t="s">
        <v>216</v>
      </c>
    </row>
    <row r="225" ht="12.75">
      <c r="C225" t="s">
        <v>217</v>
      </c>
    </row>
    <row r="226" ht="12.75">
      <c r="C226" t="s">
        <v>218</v>
      </c>
    </row>
    <row r="227" ht="12.75">
      <c r="C227" t="s">
        <v>219</v>
      </c>
    </row>
    <row r="228" ht="12.75">
      <c r="C228" t="s">
        <v>220</v>
      </c>
    </row>
    <row r="229" ht="12.75">
      <c r="C229" t="s">
        <v>221</v>
      </c>
    </row>
    <row r="230" ht="12.75">
      <c r="C230" t="s">
        <v>222</v>
      </c>
    </row>
    <row r="231" ht="12.75">
      <c r="C231" t="s">
        <v>223</v>
      </c>
    </row>
    <row r="232" ht="12.75">
      <c r="C232" t="s">
        <v>224</v>
      </c>
    </row>
    <row r="233" ht="12.75">
      <c r="C233" t="s">
        <v>225</v>
      </c>
    </row>
    <row r="234" ht="12.75">
      <c r="C234" t="s">
        <v>226</v>
      </c>
    </row>
    <row r="235" ht="12.75">
      <c r="C235" t="s">
        <v>227</v>
      </c>
    </row>
    <row r="236" ht="12.75">
      <c r="C236" t="s">
        <v>228</v>
      </c>
    </row>
    <row r="237" ht="12.75">
      <c r="C237" t="s">
        <v>229</v>
      </c>
    </row>
    <row r="238" ht="12.75">
      <c r="C238" t="s">
        <v>230</v>
      </c>
    </row>
    <row r="239" ht="12.75">
      <c r="C239" t="s">
        <v>231</v>
      </c>
    </row>
    <row r="240" ht="12.75">
      <c r="C240" t="s">
        <v>232</v>
      </c>
    </row>
    <row r="242" ht="12.75">
      <c r="B242" s="1" t="s">
        <v>233</v>
      </c>
    </row>
    <row r="243" spans="2:3" ht="12.75">
      <c r="B243" t="s">
        <v>1</v>
      </c>
      <c r="C243" t="s">
        <v>234</v>
      </c>
    </row>
    <row r="244" spans="2:3" ht="12.75">
      <c r="B244" t="s">
        <v>235</v>
      </c>
      <c r="C244" t="s">
        <v>236</v>
      </c>
    </row>
    <row r="245" spans="2:3" ht="12.75">
      <c r="B245" t="s">
        <v>237</v>
      </c>
      <c r="C245" t="s">
        <v>238</v>
      </c>
    </row>
    <row r="246" spans="2:3" ht="12.75">
      <c r="B246" t="s">
        <v>101</v>
      </c>
      <c r="C246" t="s">
        <v>239</v>
      </c>
    </row>
    <row r="247" ht="12.75">
      <c r="B247" t="s">
        <v>240</v>
      </c>
    </row>
    <row r="248" ht="12.75">
      <c r="B248" s="1" t="s">
        <v>241</v>
      </c>
    </row>
    <row r="249" spans="2:3" ht="12.75">
      <c r="B249" t="s">
        <v>105</v>
      </c>
      <c r="C249" t="s">
        <v>239</v>
      </c>
    </row>
    <row r="250" spans="2:3" ht="12.75">
      <c r="B250" t="s">
        <v>44</v>
      </c>
      <c r="C250" t="s">
        <v>45</v>
      </c>
    </row>
    <row r="251" spans="2:3" ht="12.75">
      <c r="B251" t="s">
        <v>110</v>
      </c>
      <c r="C251" t="s">
        <v>242</v>
      </c>
    </row>
    <row r="252" spans="2:3" ht="12.75">
      <c r="B252" t="s">
        <v>112</v>
      </c>
      <c r="C252" t="s">
        <v>243</v>
      </c>
    </row>
    <row r="253" spans="2:3" ht="12.75">
      <c r="B253" t="s">
        <v>115</v>
      </c>
      <c r="C253" s="13">
        <v>37073</v>
      </c>
    </row>
    <row r="254" spans="2:3" ht="12.75">
      <c r="B254" t="s">
        <v>116</v>
      </c>
      <c r="C254" t="b">
        <v>0</v>
      </c>
    </row>
    <row r="255" spans="2:3" ht="12.75">
      <c r="B255" t="s">
        <v>244</v>
      </c>
      <c r="C255">
        <v>0</v>
      </c>
    </row>
    <row r="256" ht="12.75">
      <c r="B256" s="1" t="s">
        <v>127</v>
      </c>
    </row>
    <row r="257" spans="2:3" ht="12.75">
      <c r="B257" t="s">
        <v>128</v>
      </c>
      <c r="C257" t="s">
        <v>245</v>
      </c>
    </row>
    <row r="258" spans="2:3" ht="12.75">
      <c r="B258" t="s">
        <v>129</v>
      </c>
      <c r="C258" t="s">
        <v>246</v>
      </c>
    </row>
    <row r="259" spans="2:3" ht="12.75">
      <c r="B259" t="s">
        <v>131</v>
      </c>
      <c r="C259" t="s">
        <v>247</v>
      </c>
    </row>
    <row r="260" spans="2:3" ht="12.75">
      <c r="B260" t="s">
        <v>133</v>
      </c>
      <c r="C260" t="s">
        <v>248</v>
      </c>
    </row>
    <row r="261" spans="2:3" ht="12.75">
      <c r="B261" t="s">
        <v>134</v>
      </c>
      <c r="C261" t="s">
        <v>249</v>
      </c>
    </row>
    <row r="262" ht="12.75">
      <c r="B262" t="s">
        <v>54</v>
      </c>
    </row>
    <row r="263" ht="12.75">
      <c r="B263" t="s">
        <v>250</v>
      </c>
    </row>
    <row r="264" ht="12.75">
      <c r="B264" s="1" t="s">
        <v>251</v>
      </c>
    </row>
    <row r="265" spans="2:3" ht="12.75">
      <c r="B265" t="s">
        <v>252</v>
      </c>
      <c r="C265" s="17">
        <f>768*2^20</f>
        <v>805306368</v>
      </c>
    </row>
    <row r="266" spans="2:3" ht="12.75">
      <c r="B266" t="s">
        <v>253</v>
      </c>
      <c r="C266" s="18">
        <f>436.222656*2^20</f>
        <v>457412607.737856</v>
      </c>
    </row>
    <row r="267" spans="2:3" ht="12.75">
      <c r="B267" t="s">
        <v>254</v>
      </c>
      <c r="C267" s="19">
        <f>1.832924*2^30</f>
        <v>1968087159.013376</v>
      </c>
    </row>
    <row r="268" spans="2:3" ht="12.75">
      <c r="B268" t="s">
        <v>255</v>
      </c>
      <c r="C268" s="20">
        <f>1.553539*2^30</f>
        <v>1668099799.515136</v>
      </c>
    </row>
    <row r="269" ht="12.75">
      <c r="B269" t="s">
        <v>256</v>
      </c>
    </row>
    <row r="270" ht="12.75">
      <c r="B270" s="1" t="s">
        <v>257</v>
      </c>
    </row>
    <row r="271" spans="2:3" ht="12.75">
      <c r="B271" t="s">
        <v>258</v>
      </c>
      <c r="C271" s="21">
        <f>3*2^30</f>
        <v>3221225472</v>
      </c>
    </row>
    <row r="272" ht="12.75">
      <c r="B272" t="s">
        <v>259</v>
      </c>
    </row>
    <row r="273" ht="12.75">
      <c r="B273" t="s">
        <v>260</v>
      </c>
    </row>
    <row r="274" spans="2:3" ht="12.75">
      <c r="B274" t="s">
        <v>261</v>
      </c>
      <c r="C274" t="s">
        <v>262</v>
      </c>
    </row>
    <row r="275" spans="2:3" ht="12.75">
      <c r="B275" t="s">
        <v>263</v>
      </c>
      <c r="C275" t="s">
        <v>262</v>
      </c>
    </row>
    <row r="276" spans="2:3" ht="12.75">
      <c r="B276" t="s">
        <v>264</v>
      </c>
      <c r="C276" t="s">
        <v>262</v>
      </c>
    </row>
    <row r="277" spans="2:3" ht="12.75">
      <c r="B277" t="s">
        <v>265</v>
      </c>
      <c r="C277" t="s">
        <v>262</v>
      </c>
    </row>
    <row r="279" spans="2:12" ht="12.75">
      <c r="B279" s="1" t="s">
        <v>266</v>
      </c>
      <c r="C279" s="1" t="s">
        <v>267</v>
      </c>
      <c r="D279" s="1" t="s">
        <v>268</v>
      </c>
      <c r="E279" s="1" t="s">
        <v>269</v>
      </c>
      <c r="F279" s="1" t="s">
        <v>270</v>
      </c>
      <c r="G279" s="1" t="s">
        <v>44</v>
      </c>
      <c r="H279" s="1" t="s">
        <v>52</v>
      </c>
      <c r="I279" s="1" t="s">
        <v>62</v>
      </c>
      <c r="J279" s="1" t="s">
        <v>271</v>
      </c>
      <c r="K279" s="1" t="s">
        <v>272</v>
      </c>
      <c r="L279" s="1" t="s">
        <v>273</v>
      </c>
    </row>
    <row r="280" spans="3:12" ht="12.75">
      <c r="C280" s="22">
        <f>512*2^20</f>
        <v>536870912</v>
      </c>
      <c r="D280" t="s">
        <v>274</v>
      </c>
      <c r="E280" s="23">
        <f>133*10^6</f>
        <v>133000000</v>
      </c>
      <c r="F280" t="s">
        <v>275</v>
      </c>
      <c r="G280" t="s">
        <v>276</v>
      </c>
      <c r="H280" t="s">
        <v>277</v>
      </c>
      <c r="I280" t="s">
        <v>262</v>
      </c>
      <c r="J280" s="22">
        <f>512*2^20</f>
        <v>536870912</v>
      </c>
      <c r="K280" s="24">
        <f>64*10^0</f>
        <v>64</v>
      </c>
      <c r="L280" s="25">
        <v>0</v>
      </c>
    </row>
    <row r="281" spans="3:12" ht="12.75">
      <c r="C281" s="11">
        <f>128*2^20</f>
        <v>134217728</v>
      </c>
      <c r="D281" t="s">
        <v>274</v>
      </c>
      <c r="E281" s="23">
        <f>133*10^6</f>
        <v>133000000</v>
      </c>
      <c r="F281" t="s">
        <v>278</v>
      </c>
      <c r="G281" t="s">
        <v>276</v>
      </c>
      <c r="H281" t="s">
        <v>277</v>
      </c>
      <c r="I281" t="s">
        <v>262</v>
      </c>
      <c r="J281" s="11">
        <f>128*2^20</f>
        <v>134217728</v>
      </c>
      <c r="K281" s="24">
        <f>64*10^0</f>
        <v>64</v>
      </c>
      <c r="L281" s="25">
        <v>0</v>
      </c>
    </row>
    <row r="282" spans="3:12" ht="12.75">
      <c r="C282" s="11">
        <f>128*2^20</f>
        <v>134217728</v>
      </c>
      <c r="D282" t="s">
        <v>274</v>
      </c>
      <c r="E282" s="23">
        <f>133*10^6</f>
        <v>133000000</v>
      </c>
      <c r="F282" t="s">
        <v>279</v>
      </c>
      <c r="G282" t="s">
        <v>276</v>
      </c>
      <c r="H282" t="s">
        <v>277</v>
      </c>
      <c r="I282" t="s">
        <v>262</v>
      </c>
      <c r="J282" s="11">
        <f>128*2^20</f>
        <v>134217728</v>
      </c>
      <c r="K282" s="24">
        <f>64*10^0</f>
        <v>64</v>
      </c>
      <c r="L282" s="25">
        <v>0</v>
      </c>
    </row>
    <row r="284" ht="12.75">
      <c r="B284" s="1" t="s">
        <v>280</v>
      </c>
    </row>
    <row r="285" ht="12.75">
      <c r="B285" t="s">
        <v>44</v>
      </c>
    </row>
    <row r="286" spans="2:3" ht="12.75">
      <c r="B286" t="s">
        <v>281</v>
      </c>
      <c r="C286" t="s">
        <v>282</v>
      </c>
    </row>
    <row r="287" ht="12.75">
      <c r="B287" t="s">
        <v>1</v>
      </c>
    </row>
    <row r="288" spans="2:3" ht="12.75">
      <c r="B288" t="s">
        <v>283</v>
      </c>
      <c r="C288" t="s">
        <v>284</v>
      </c>
    </row>
    <row r="289" spans="2:3" ht="12.75">
      <c r="B289" t="s">
        <v>285</v>
      </c>
      <c r="C289" t="s">
        <v>286</v>
      </c>
    </row>
    <row r="290" spans="2:3" ht="12.75">
      <c r="B290" t="s">
        <v>287</v>
      </c>
      <c r="C290" t="s">
        <v>288</v>
      </c>
    </row>
    <row r="291" spans="2:3" ht="12.75">
      <c r="B291" t="s">
        <v>289</v>
      </c>
      <c r="C291" t="s">
        <v>290</v>
      </c>
    </row>
    <row r="293" spans="2:19" ht="12.75">
      <c r="B293" s="1" t="s">
        <v>291</v>
      </c>
      <c r="C293" s="1" t="s">
        <v>74</v>
      </c>
      <c r="D293" s="1" t="s">
        <v>292</v>
      </c>
      <c r="E293" s="1" t="s">
        <v>52</v>
      </c>
      <c r="F293" s="1" t="s">
        <v>293</v>
      </c>
      <c r="G293" s="1" t="s">
        <v>294</v>
      </c>
      <c r="H293" s="1" t="s">
        <v>295</v>
      </c>
      <c r="I293" s="1" t="s">
        <v>296</v>
      </c>
      <c r="J293" s="1" t="s">
        <v>44</v>
      </c>
      <c r="K293" s="1" t="s">
        <v>110</v>
      </c>
      <c r="L293" s="1" t="s">
        <v>112</v>
      </c>
      <c r="M293" s="1" t="s">
        <v>115</v>
      </c>
      <c r="N293" s="1" t="s">
        <v>128</v>
      </c>
      <c r="O293" s="1" t="s">
        <v>129</v>
      </c>
      <c r="P293" s="1" t="s">
        <v>131</v>
      </c>
      <c r="Q293" s="1" t="s">
        <v>133</v>
      </c>
      <c r="R293" s="1" t="s">
        <v>134</v>
      </c>
      <c r="S293" s="1" t="s">
        <v>297</v>
      </c>
    </row>
    <row r="294" spans="3:18" ht="12.75">
      <c r="C294">
        <v>1</v>
      </c>
      <c r="D294" t="s">
        <v>298</v>
      </c>
      <c r="E294" t="s">
        <v>127</v>
      </c>
      <c r="F294" t="s">
        <v>262</v>
      </c>
      <c r="G294" s="26">
        <f aca="true" t="shared" si="0" ref="G294:G299">32*10^0</f>
        <v>32</v>
      </c>
      <c r="H294" t="s">
        <v>299</v>
      </c>
      <c r="I294" t="s">
        <v>262</v>
      </c>
      <c r="J294" t="s">
        <v>262</v>
      </c>
      <c r="K294" t="s">
        <v>262</v>
      </c>
      <c r="L294" t="s">
        <v>262</v>
      </c>
      <c r="M294" t="s">
        <v>262</v>
      </c>
      <c r="N294" t="s">
        <v>262</v>
      </c>
      <c r="O294" t="s">
        <v>300</v>
      </c>
      <c r="P294" t="s">
        <v>300</v>
      </c>
      <c r="Q294" t="s">
        <v>66</v>
      </c>
      <c r="R294" t="s">
        <v>301</v>
      </c>
    </row>
    <row r="295" spans="3:18" ht="12.75">
      <c r="C295">
        <v>2</v>
      </c>
      <c r="D295" t="s">
        <v>302</v>
      </c>
      <c r="E295" t="s">
        <v>127</v>
      </c>
      <c r="F295" t="s">
        <v>262</v>
      </c>
      <c r="G295" s="26">
        <f t="shared" si="0"/>
        <v>32</v>
      </c>
      <c r="H295" t="s">
        <v>299</v>
      </c>
      <c r="I295" t="s">
        <v>262</v>
      </c>
      <c r="J295" t="s">
        <v>262</v>
      </c>
      <c r="K295" t="s">
        <v>262</v>
      </c>
      <c r="L295" t="s">
        <v>262</v>
      </c>
      <c r="M295" t="s">
        <v>262</v>
      </c>
      <c r="N295" t="s">
        <v>262</v>
      </c>
      <c r="O295" t="s">
        <v>300</v>
      </c>
      <c r="P295" t="s">
        <v>300</v>
      </c>
      <c r="Q295" t="s">
        <v>66</v>
      </c>
      <c r="R295" t="s">
        <v>301</v>
      </c>
    </row>
    <row r="296" spans="3:18" ht="12.75">
      <c r="C296">
        <v>3</v>
      </c>
      <c r="D296" t="s">
        <v>303</v>
      </c>
      <c r="E296" t="s">
        <v>127</v>
      </c>
      <c r="F296" t="s">
        <v>262</v>
      </c>
      <c r="G296" s="26">
        <f t="shared" si="0"/>
        <v>32</v>
      </c>
      <c r="H296" t="s">
        <v>299</v>
      </c>
      <c r="I296" t="s">
        <v>262</v>
      </c>
      <c r="J296" t="s">
        <v>262</v>
      </c>
      <c r="K296" t="s">
        <v>262</v>
      </c>
      <c r="L296" t="s">
        <v>262</v>
      </c>
      <c r="M296" t="s">
        <v>262</v>
      </c>
      <c r="N296" t="s">
        <v>262</v>
      </c>
      <c r="O296" t="s">
        <v>300</v>
      </c>
      <c r="P296" t="s">
        <v>300</v>
      </c>
      <c r="Q296" t="s">
        <v>66</v>
      </c>
      <c r="R296" t="s">
        <v>301</v>
      </c>
    </row>
    <row r="297" spans="3:18" ht="12.75">
      <c r="C297">
        <v>4</v>
      </c>
      <c r="D297" t="s">
        <v>304</v>
      </c>
      <c r="E297" t="s">
        <v>127</v>
      </c>
      <c r="F297" t="s">
        <v>262</v>
      </c>
      <c r="G297" s="26">
        <f t="shared" si="0"/>
        <v>32</v>
      </c>
      <c r="H297" t="s">
        <v>299</v>
      </c>
      <c r="I297" t="s">
        <v>262</v>
      </c>
      <c r="J297" t="s">
        <v>262</v>
      </c>
      <c r="K297" t="s">
        <v>262</v>
      </c>
      <c r="L297" t="s">
        <v>262</v>
      </c>
      <c r="M297" t="s">
        <v>262</v>
      </c>
      <c r="N297" t="s">
        <v>262</v>
      </c>
      <c r="O297" t="s">
        <v>300</v>
      </c>
      <c r="P297" t="s">
        <v>300</v>
      </c>
      <c r="Q297" t="s">
        <v>66</v>
      </c>
      <c r="R297" t="s">
        <v>301</v>
      </c>
    </row>
    <row r="298" spans="3:18" ht="12.75">
      <c r="C298">
        <v>5</v>
      </c>
      <c r="D298" t="s">
        <v>305</v>
      </c>
      <c r="E298" t="s">
        <v>127</v>
      </c>
      <c r="F298" t="s">
        <v>262</v>
      </c>
      <c r="G298" s="26">
        <f t="shared" si="0"/>
        <v>32</v>
      </c>
      <c r="H298" t="s">
        <v>299</v>
      </c>
      <c r="I298" t="s">
        <v>262</v>
      </c>
      <c r="J298" t="s">
        <v>262</v>
      </c>
      <c r="K298" t="s">
        <v>262</v>
      </c>
      <c r="L298" t="s">
        <v>262</v>
      </c>
      <c r="M298" t="s">
        <v>262</v>
      </c>
      <c r="N298" t="s">
        <v>262</v>
      </c>
      <c r="O298" t="s">
        <v>300</v>
      </c>
      <c r="P298" t="s">
        <v>300</v>
      </c>
      <c r="Q298" t="s">
        <v>66</v>
      </c>
      <c r="R298" t="s">
        <v>301</v>
      </c>
    </row>
    <row r="299" spans="3:18" ht="12.75">
      <c r="C299">
        <v>6</v>
      </c>
      <c r="D299" t="s">
        <v>306</v>
      </c>
      <c r="E299" t="s">
        <v>127</v>
      </c>
      <c r="F299" t="s">
        <v>262</v>
      </c>
      <c r="G299" s="26">
        <f t="shared" si="0"/>
        <v>32</v>
      </c>
      <c r="H299" t="s">
        <v>299</v>
      </c>
      <c r="I299" t="s">
        <v>262</v>
      </c>
      <c r="J299" t="s">
        <v>262</v>
      </c>
      <c r="K299" t="s">
        <v>262</v>
      </c>
      <c r="L299" t="s">
        <v>262</v>
      </c>
      <c r="M299" t="s">
        <v>262</v>
      </c>
      <c r="N299" t="s">
        <v>262</v>
      </c>
      <c r="O299" t="s">
        <v>300</v>
      </c>
      <c r="P299" t="s">
        <v>300</v>
      </c>
      <c r="Q299" t="s">
        <v>66</v>
      </c>
      <c r="R299" t="s">
        <v>301</v>
      </c>
    </row>
    <row r="302" spans="2:8" ht="12.75">
      <c r="B302" s="1" t="s">
        <v>307</v>
      </c>
      <c r="C302" s="1" t="s">
        <v>44</v>
      </c>
      <c r="D302" s="1" t="s">
        <v>128</v>
      </c>
      <c r="E302" s="1" t="s">
        <v>129</v>
      </c>
      <c r="F302" s="1" t="s">
        <v>131</v>
      </c>
      <c r="G302" s="1" t="s">
        <v>133</v>
      </c>
      <c r="H302" s="1" t="s">
        <v>134</v>
      </c>
    </row>
    <row r="303" spans="3:8" ht="12.75">
      <c r="C303" t="s">
        <v>45</v>
      </c>
      <c r="D303" t="s">
        <v>308</v>
      </c>
      <c r="E303" t="s">
        <v>246</v>
      </c>
      <c r="F303" t="s">
        <v>309</v>
      </c>
      <c r="G303" t="s">
        <v>66</v>
      </c>
      <c r="H303" t="s">
        <v>310</v>
      </c>
    </row>
    <row r="304" spans="3:8" ht="12.75">
      <c r="C304" t="s">
        <v>45</v>
      </c>
      <c r="D304" t="s">
        <v>311</v>
      </c>
      <c r="E304" t="s">
        <v>246</v>
      </c>
      <c r="F304" t="s">
        <v>312</v>
      </c>
      <c r="G304" t="s">
        <v>66</v>
      </c>
      <c r="H304" t="s">
        <v>310</v>
      </c>
    </row>
    <row r="305" spans="3:8" ht="12.75">
      <c r="C305" t="s">
        <v>45</v>
      </c>
      <c r="D305" t="s">
        <v>313</v>
      </c>
      <c r="E305" t="s">
        <v>246</v>
      </c>
      <c r="F305" t="s">
        <v>314</v>
      </c>
      <c r="G305" t="s">
        <v>66</v>
      </c>
      <c r="H305" t="s">
        <v>249</v>
      </c>
    </row>
    <row r="306" spans="3:8" ht="12.75">
      <c r="C306" t="s">
        <v>45</v>
      </c>
      <c r="D306" t="s">
        <v>315</v>
      </c>
      <c r="E306" t="s">
        <v>246</v>
      </c>
      <c r="F306" t="s">
        <v>316</v>
      </c>
      <c r="G306" t="s">
        <v>248</v>
      </c>
      <c r="H306" t="s">
        <v>249</v>
      </c>
    </row>
    <row r="307" spans="3:8" ht="12.75">
      <c r="C307" t="s">
        <v>45</v>
      </c>
      <c r="D307" t="s">
        <v>317</v>
      </c>
      <c r="E307" t="s">
        <v>246</v>
      </c>
      <c r="F307" t="s">
        <v>318</v>
      </c>
      <c r="G307" t="s">
        <v>66</v>
      </c>
      <c r="H307" t="s">
        <v>249</v>
      </c>
    </row>
    <row r="309" ht="12.75">
      <c r="B309" s="1" t="s">
        <v>319</v>
      </c>
    </row>
    <row r="310" spans="2:3" ht="12.75">
      <c r="B310" t="s">
        <v>320</v>
      </c>
      <c r="C310">
        <v>2</v>
      </c>
    </row>
    <row r="311" spans="2:3" ht="12.75">
      <c r="B311" t="s">
        <v>321</v>
      </c>
      <c r="C311" t="s">
        <v>322</v>
      </c>
    </row>
    <row r="312" spans="2:3" ht="12.75">
      <c r="B312" t="s">
        <v>323</v>
      </c>
      <c r="C312" t="s">
        <v>324</v>
      </c>
    </row>
    <row r="313" spans="2:3" ht="12.75">
      <c r="B313" t="s">
        <v>325</v>
      </c>
      <c r="C313" t="s">
        <v>326</v>
      </c>
    </row>
    <row r="314" spans="2:3" ht="12.75">
      <c r="B314" t="s">
        <v>327</v>
      </c>
      <c r="C314" s="27">
        <f>256*2^20</f>
        <v>268435456</v>
      </c>
    </row>
    <row r="315" spans="2:3" ht="12.75">
      <c r="B315" t="s">
        <v>328</v>
      </c>
      <c r="C315" t="s">
        <v>329</v>
      </c>
    </row>
    <row r="316" spans="2:3" ht="12.75">
      <c r="B316" t="s">
        <v>330</v>
      </c>
      <c r="C316" t="s">
        <v>329</v>
      </c>
    </row>
    <row r="317" ht="12.75">
      <c r="B317" t="s">
        <v>331</v>
      </c>
    </row>
    <row r="318" ht="12.75">
      <c r="B318" t="s">
        <v>332</v>
      </c>
    </row>
    <row r="319" ht="12.75">
      <c r="B319" s="1" t="s">
        <v>333</v>
      </c>
    </row>
    <row r="320" spans="2:3" ht="12.75">
      <c r="B320" t="s">
        <v>128</v>
      </c>
      <c r="C320" t="s">
        <v>334</v>
      </c>
    </row>
    <row r="321" spans="2:3" ht="12.75">
      <c r="B321" t="s">
        <v>44</v>
      </c>
      <c r="C321" t="s">
        <v>335</v>
      </c>
    </row>
    <row r="322" spans="2:3" ht="12.75">
      <c r="B322" t="s">
        <v>336</v>
      </c>
      <c r="C322" s="28">
        <f>1600*10^0</f>
        <v>1600</v>
      </c>
    </row>
    <row r="323" spans="2:3" ht="12.75">
      <c r="B323" t="s">
        <v>337</v>
      </c>
      <c r="C323" s="29">
        <f>1200*10^0</f>
        <v>1200</v>
      </c>
    </row>
    <row r="324" ht="12.75">
      <c r="B324" t="s">
        <v>338</v>
      </c>
    </row>
    <row r="325" ht="12.75">
      <c r="B325" t="s">
        <v>339</v>
      </c>
    </row>
    <row r="326" ht="12.75">
      <c r="B326" s="1" t="s">
        <v>340</v>
      </c>
    </row>
    <row r="327" spans="2:3" ht="12.75">
      <c r="B327" t="s">
        <v>341</v>
      </c>
      <c r="C327" t="s">
        <v>342</v>
      </c>
    </row>
    <row r="328" spans="2:3" ht="12.75">
      <c r="B328" t="s">
        <v>1</v>
      </c>
      <c r="C328" t="s">
        <v>343</v>
      </c>
    </row>
    <row r="329" spans="2:3" ht="12.75">
      <c r="B329" t="s">
        <v>344</v>
      </c>
      <c r="C329" t="s">
        <v>345</v>
      </c>
    </row>
    <row r="330" spans="2:3" ht="12.75">
      <c r="B330" t="s">
        <v>346</v>
      </c>
      <c r="C330" t="s">
        <v>347</v>
      </c>
    </row>
    <row r="331" spans="2:3" ht="12.75">
      <c r="B331" t="s">
        <v>348</v>
      </c>
      <c r="C331" s="30">
        <f>1024*10^0</f>
        <v>1024</v>
      </c>
    </row>
    <row r="332" spans="2:3" ht="12.75">
      <c r="B332" t="s">
        <v>349</v>
      </c>
      <c r="C332" s="31">
        <f>768*10^0</f>
        <v>768</v>
      </c>
    </row>
    <row r="333" spans="2:3" ht="12.75">
      <c r="B333" t="s">
        <v>350</v>
      </c>
      <c r="C333" s="26">
        <f>32*10^0</f>
        <v>32</v>
      </c>
    </row>
    <row r="334" spans="2:3" ht="12.75">
      <c r="B334" t="s">
        <v>351</v>
      </c>
      <c r="C334" t="s">
        <v>352</v>
      </c>
    </row>
    <row r="336" spans="2:5" ht="12.75">
      <c r="B336" s="1" t="s">
        <v>353</v>
      </c>
      <c r="C336" s="1" t="s">
        <v>128</v>
      </c>
      <c r="D336" s="1" t="s">
        <v>354</v>
      </c>
      <c r="E336" s="1" t="s">
        <v>355</v>
      </c>
    </row>
    <row r="337" spans="3:5" ht="12.75">
      <c r="C337" t="s">
        <v>356</v>
      </c>
      <c r="D337">
        <v>0</v>
      </c>
      <c r="E337" s="32">
        <f>16*2^10</f>
        <v>16384</v>
      </c>
    </row>
    <row r="338" spans="3:5" ht="12.75">
      <c r="C338" t="s">
        <v>357</v>
      </c>
      <c r="D338">
        <v>4</v>
      </c>
      <c r="E338" s="33">
        <f>668*2^10</f>
        <v>684032</v>
      </c>
    </row>
    <row r="339" spans="3:5" ht="12.75">
      <c r="C339" t="s">
        <v>358</v>
      </c>
      <c r="D339">
        <v>436</v>
      </c>
      <c r="E339" s="34">
        <f>844*2^10</f>
        <v>864256</v>
      </c>
    </row>
    <row r="340" spans="3:5" ht="12.75">
      <c r="C340" t="s">
        <v>359</v>
      </c>
      <c r="D340">
        <v>496</v>
      </c>
      <c r="E340" s="35">
        <f>3.921875*2^20</f>
        <v>4112384</v>
      </c>
    </row>
    <row r="341" spans="3:5" ht="12.75">
      <c r="C341" t="s">
        <v>360</v>
      </c>
      <c r="D341">
        <v>520</v>
      </c>
      <c r="E341" s="36">
        <f>4.847656*2^20</f>
        <v>5083135.737856</v>
      </c>
    </row>
    <row r="342" spans="3:5" ht="12.75">
      <c r="C342" t="s">
        <v>361</v>
      </c>
      <c r="D342">
        <v>564</v>
      </c>
      <c r="E342" s="36">
        <f>4.847656*2^20</f>
        <v>5083135.737856</v>
      </c>
    </row>
    <row r="343" spans="3:5" ht="12.75">
      <c r="C343" t="s">
        <v>362</v>
      </c>
      <c r="D343">
        <v>576</v>
      </c>
      <c r="E343" s="37">
        <f>5.664063*2^20</f>
        <v>5939200.524288</v>
      </c>
    </row>
    <row r="344" spans="3:5" ht="12.75">
      <c r="C344" t="s">
        <v>363</v>
      </c>
      <c r="D344">
        <v>752</v>
      </c>
      <c r="E344" s="37">
        <f>5.875*2^20</f>
        <v>6160384</v>
      </c>
    </row>
    <row r="345" spans="3:5" ht="12.75">
      <c r="C345" t="s">
        <v>363</v>
      </c>
      <c r="D345">
        <v>808</v>
      </c>
      <c r="E345" s="38">
        <f>4.242188*2^20</f>
        <v>4448256.524288</v>
      </c>
    </row>
    <row r="346" spans="3:5" ht="12.75">
      <c r="C346" t="s">
        <v>363</v>
      </c>
      <c r="D346">
        <v>892</v>
      </c>
      <c r="E346" s="39">
        <f>22.824219*2^20</f>
        <v>23932928.262144</v>
      </c>
    </row>
    <row r="347" spans="3:5" ht="12.75">
      <c r="C347" t="s">
        <v>363</v>
      </c>
      <c r="D347">
        <v>968</v>
      </c>
      <c r="E347" s="40">
        <f>3.375*2^20</f>
        <v>3538944</v>
      </c>
    </row>
    <row r="348" spans="3:5" ht="12.75">
      <c r="C348" t="s">
        <v>363</v>
      </c>
      <c r="D348">
        <v>1016</v>
      </c>
      <c r="E348" s="41">
        <f>4.367188*2^20</f>
        <v>4579328.524288</v>
      </c>
    </row>
    <row r="349" spans="3:5" ht="12.75">
      <c r="C349" t="s">
        <v>364</v>
      </c>
      <c r="D349">
        <v>1528</v>
      </c>
      <c r="E349" s="42">
        <f>4.671875*2^20</f>
        <v>4898816</v>
      </c>
    </row>
    <row r="350" spans="3:5" ht="12.75">
      <c r="C350" t="s">
        <v>365</v>
      </c>
      <c r="D350">
        <v>1536</v>
      </c>
      <c r="E350" s="43">
        <f>17.21875*2^20</f>
        <v>18055168</v>
      </c>
    </row>
    <row r="351" spans="3:5" ht="12.75">
      <c r="C351" t="s">
        <v>366</v>
      </c>
      <c r="D351">
        <v>1584</v>
      </c>
      <c r="E351" s="44">
        <f>1.917969*2^20</f>
        <v>2011136.262144</v>
      </c>
    </row>
    <row r="352" spans="3:5" ht="12.75">
      <c r="C352" t="s">
        <v>367</v>
      </c>
      <c r="D352">
        <v>1852</v>
      </c>
      <c r="E352" s="45">
        <f>4.648438*2^20</f>
        <v>4874240.524288</v>
      </c>
    </row>
    <row r="353" spans="3:5" ht="12.75">
      <c r="C353" t="s">
        <v>368</v>
      </c>
      <c r="D353">
        <v>1996</v>
      </c>
      <c r="E353" s="46">
        <f>7.203125*2^20</f>
        <v>7553024</v>
      </c>
    </row>
    <row r="354" spans="3:5" ht="12.75">
      <c r="C354" t="s">
        <v>369</v>
      </c>
      <c r="D354">
        <v>2004</v>
      </c>
      <c r="E354" s="47">
        <f>47.320313*2^20</f>
        <v>49618944.524288</v>
      </c>
    </row>
    <row r="355" spans="3:5" ht="12.75">
      <c r="C355" t="s">
        <v>370</v>
      </c>
      <c r="D355">
        <v>128</v>
      </c>
      <c r="E355" s="48">
        <f>3.480469*2^20</f>
        <v>3649536.262144</v>
      </c>
    </row>
    <row r="356" spans="3:5" ht="12.75">
      <c r="C356" t="s">
        <v>371</v>
      </c>
      <c r="D356">
        <v>176</v>
      </c>
      <c r="E356" s="49">
        <f>3.59375*2^20</f>
        <v>3768320</v>
      </c>
    </row>
    <row r="357" spans="3:5" ht="12.75">
      <c r="C357" t="s">
        <v>372</v>
      </c>
      <c r="D357">
        <v>160</v>
      </c>
      <c r="E357" s="36">
        <f>4.8125*2^20</f>
        <v>5046272</v>
      </c>
    </row>
    <row r="358" spans="3:5" ht="12.75">
      <c r="C358" t="s">
        <v>373</v>
      </c>
      <c r="D358">
        <v>404</v>
      </c>
      <c r="E358" s="50">
        <f>1.199219*2^20</f>
        <v>1257472.262144</v>
      </c>
    </row>
    <row r="359" spans="3:5" ht="12.75">
      <c r="C359" t="s">
        <v>374</v>
      </c>
      <c r="D359">
        <v>336</v>
      </c>
      <c r="E359" s="51">
        <f>2.246094*2^20</f>
        <v>2355200.262144</v>
      </c>
    </row>
    <row r="360" spans="3:5" ht="12.75">
      <c r="C360" t="s">
        <v>375</v>
      </c>
      <c r="D360">
        <v>596</v>
      </c>
      <c r="E360" s="36">
        <f>5.089844*2^20</f>
        <v>5337088.262144</v>
      </c>
    </row>
    <row r="361" spans="3:5" ht="12.75">
      <c r="C361" t="s">
        <v>376</v>
      </c>
      <c r="D361">
        <v>540</v>
      </c>
      <c r="E361" s="52">
        <f>2.96875*2^20</f>
        <v>3112960</v>
      </c>
    </row>
    <row r="362" spans="3:5" ht="12.75">
      <c r="C362" t="s">
        <v>377</v>
      </c>
      <c r="D362">
        <v>1000</v>
      </c>
      <c r="E362" s="53">
        <f>46.351563*2^20</f>
        <v>48603136.524288</v>
      </c>
    </row>
    <row r="363" spans="3:5" ht="12.75">
      <c r="C363" t="s">
        <v>378</v>
      </c>
      <c r="D363">
        <v>2144</v>
      </c>
      <c r="E363" s="54">
        <f>3.582031*2^20</f>
        <v>3756031.737856</v>
      </c>
    </row>
    <row r="364" spans="3:5" ht="12.75">
      <c r="C364" t="s">
        <v>379</v>
      </c>
      <c r="D364">
        <v>2756</v>
      </c>
      <c r="E364" s="55">
        <f>13.355469*2^20</f>
        <v>14004224.262144</v>
      </c>
    </row>
    <row r="365" spans="3:5" ht="12.75">
      <c r="C365" t="s">
        <v>380</v>
      </c>
      <c r="D365">
        <v>3188</v>
      </c>
      <c r="E365" s="37">
        <f>6.03125*2^20</f>
        <v>6324224</v>
      </c>
    </row>
    <row r="368" spans="2:7" ht="12.75">
      <c r="B368" s="1" t="s">
        <v>381</v>
      </c>
      <c r="C368" s="1" t="s">
        <v>382</v>
      </c>
      <c r="D368" s="1" t="s">
        <v>383</v>
      </c>
      <c r="E368" s="1" t="s">
        <v>52</v>
      </c>
      <c r="F368" s="1" t="s">
        <v>60</v>
      </c>
      <c r="G368" s="1" t="s">
        <v>384</v>
      </c>
    </row>
    <row r="369" spans="3:7" ht="12.75">
      <c r="C369" t="s">
        <v>385</v>
      </c>
      <c r="D369" t="s">
        <v>262</v>
      </c>
      <c r="E369" t="s">
        <v>386</v>
      </c>
      <c r="F369" s="8">
        <v>0</v>
      </c>
      <c r="G369" s="8">
        <v>0</v>
      </c>
    </row>
    <row r="370" spans="3:7" ht="12.75">
      <c r="C370" t="s">
        <v>387</v>
      </c>
      <c r="D370" t="s">
        <v>262</v>
      </c>
      <c r="E370" t="s">
        <v>388</v>
      </c>
      <c r="F370" s="56">
        <f>9.314941*16^8</f>
        <v>40007366959.16953</v>
      </c>
      <c r="G370" s="57">
        <f>1.717041*16^8</f>
        <v>7374634940.891136</v>
      </c>
    </row>
    <row r="371" spans="3:7" ht="12.75">
      <c r="C371" t="s">
        <v>389</v>
      </c>
      <c r="D371" t="s">
        <v>390</v>
      </c>
      <c r="E371" t="s">
        <v>391</v>
      </c>
      <c r="F371" s="58">
        <f>3.514097*2^30</f>
        <v>3773232922.492928</v>
      </c>
      <c r="G371" s="8">
        <v>0</v>
      </c>
    </row>
    <row r="373" ht="12.75">
      <c r="B373" t="s">
        <v>392</v>
      </c>
    </row>
    <row r="374" ht="12.75">
      <c r="B374" t="s">
        <v>393</v>
      </c>
    </row>
    <row r="375" ht="12.75">
      <c r="B375" s="1" t="s">
        <v>394</v>
      </c>
    </row>
    <row r="376" spans="2:3" ht="12.75">
      <c r="B376" t="s">
        <v>128</v>
      </c>
      <c r="C376" t="s">
        <v>395</v>
      </c>
    </row>
    <row r="377" spans="2:3" ht="12.75">
      <c r="B377" t="s">
        <v>44</v>
      </c>
      <c r="C377" t="s">
        <v>335</v>
      </c>
    </row>
    <row r="378" spans="2:3" ht="12.75">
      <c r="B378" t="s">
        <v>60</v>
      </c>
      <c r="C378" s="56">
        <f>9.316895*16^8</f>
        <v>40015759325.26592</v>
      </c>
    </row>
    <row r="379" spans="2:3" ht="12.75">
      <c r="B379" t="s">
        <v>281</v>
      </c>
      <c r="C379" t="s">
        <v>395</v>
      </c>
    </row>
    <row r="380" spans="2:3" ht="12.75">
      <c r="B380" t="s">
        <v>396</v>
      </c>
      <c r="C380" t="s">
        <v>397</v>
      </c>
    </row>
  </sheetData>
  <printOptions/>
  <pageMargins left="0.75" right="0.75" top="1" bottom="1" header="0.5" footer="0.5"/>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C50"/>
  <sheetViews>
    <sheetView workbookViewId="0" topLeftCell="A1">
      <selection activeCell="A1" sqref="A1"/>
    </sheetView>
  </sheetViews>
  <sheetFormatPr defaultColWidth="9.00390625" defaultRowHeight="12.75"/>
  <cols>
    <col min="1" max="1" width="6.75390625" style="0" customWidth="1"/>
    <col min="2" max="2" width="22.75390625" style="0" customWidth="1"/>
    <col min="3" max="3" width="24.75390625" style="0" customWidth="1"/>
  </cols>
  <sheetData>
    <row r="1" spans="1:3" ht="12.75">
      <c r="A1" t="s">
        <v>398</v>
      </c>
      <c r="C1" s="59"/>
    </row>
    <row r="2" ht="12.75">
      <c r="C2" s="60" t="s">
        <v>399</v>
      </c>
    </row>
    <row r="3" spans="2:3" ht="12.75">
      <c r="B3" t="s">
        <v>101</v>
      </c>
      <c r="C3" s="59" t="str">
        <f>'Result 1'!C112</f>
        <v>NVIDIA GeForce FX 5200 (Microsoft Corporation)</v>
      </c>
    </row>
    <row r="4" spans="2:3" ht="12.75">
      <c r="B4" t="s">
        <v>2</v>
      </c>
      <c r="C4" s="59">
        <f>'Result 1'!C3</f>
        <v>1024</v>
      </c>
    </row>
    <row r="5" spans="2:3" ht="12.75">
      <c r="B5" t="s">
        <v>3</v>
      </c>
      <c r="C5" s="59">
        <f>'Result 1'!C4</f>
        <v>768</v>
      </c>
    </row>
    <row r="6" spans="2:3" ht="12.75">
      <c r="B6" t="s">
        <v>4</v>
      </c>
      <c r="C6" s="59" t="str">
        <f>'Result 1'!C5</f>
        <v>None</v>
      </c>
    </row>
    <row r="7" spans="2:3" ht="12.75">
      <c r="B7" t="s">
        <v>6</v>
      </c>
      <c r="C7" s="59" t="str">
        <f>'Result 1'!C6</f>
        <v>Optimal</v>
      </c>
    </row>
    <row r="8" spans="2:3" ht="12.75">
      <c r="B8" t="s">
        <v>8</v>
      </c>
      <c r="C8" s="59">
        <f>'Result 1'!C7</f>
        <v>1</v>
      </c>
    </row>
    <row r="9" spans="2:3" ht="12.75">
      <c r="B9" t="s">
        <v>9</v>
      </c>
      <c r="C9" s="59" t="str">
        <f>'Result 1'!C8</f>
        <v>Optimal</v>
      </c>
    </row>
    <row r="10" spans="2:3" ht="12.75">
      <c r="B10" t="s">
        <v>10</v>
      </c>
      <c r="C10" s="59" t="str">
        <f>'Result 1'!C9</f>
        <v>Off</v>
      </c>
    </row>
    <row r="11" spans="2:3" ht="12.75">
      <c r="B11" t="s">
        <v>12</v>
      </c>
      <c r="C11" s="59" t="str">
        <f>'Result 1'!C10</f>
        <v>Off</v>
      </c>
    </row>
    <row r="12" spans="2:3" ht="12.75">
      <c r="B12" t="s">
        <v>15</v>
      </c>
      <c r="C12" s="59">
        <f>'Result 1'!C12</f>
        <v>0</v>
      </c>
    </row>
    <row r="13" spans="2:3" ht="12.75">
      <c r="B13" t="s">
        <v>16</v>
      </c>
      <c r="C13" s="61">
        <f>'Result 1'!C14</f>
        <v>0</v>
      </c>
    </row>
    <row r="14" spans="2:3" ht="12.75">
      <c r="B14" t="s">
        <v>19</v>
      </c>
      <c r="C14" s="62">
        <f>'Result 1'!C15</f>
        <v>0</v>
      </c>
    </row>
    <row r="15" spans="2:3" ht="12.75">
      <c r="B15" t="s">
        <v>21</v>
      </c>
      <c r="C15" s="62">
        <f>'Result 1'!C16</f>
        <v>0</v>
      </c>
    </row>
    <row r="16" spans="2:3" ht="12.75">
      <c r="B16" t="s">
        <v>22</v>
      </c>
      <c r="C16" s="62">
        <f>'Result 1'!C17</f>
        <v>0</v>
      </c>
    </row>
    <row r="17" spans="2:3" ht="12.75">
      <c r="B17" t="s">
        <v>23</v>
      </c>
      <c r="C17" s="62">
        <f>'Result 1'!C18</f>
        <v>0</v>
      </c>
    </row>
    <row r="18" spans="2:3" ht="12.75">
      <c r="B18" t="s">
        <v>24</v>
      </c>
      <c r="C18" s="63">
        <f>'Result 1'!C19</f>
        <v>227</v>
      </c>
    </row>
    <row r="19" spans="2:3" ht="12.75">
      <c r="B19" t="s">
        <v>26</v>
      </c>
      <c r="C19" s="62">
        <f>'Result 1'!C20</f>
        <v>24.296165</v>
      </c>
    </row>
    <row r="20" spans="2:3" ht="12.75">
      <c r="B20" t="s">
        <v>27</v>
      </c>
      <c r="C20" s="62">
        <f>'Result 1'!C21</f>
        <v>4.222961</v>
      </c>
    </row>
    <row r="21" spans="2:3" ht="12.75">
      <c r="B21" t="s">
        <v>28</v>
      </c>
      <c r="C21" s="64">
        <f>'Result 1'!C22</f>
        <v>291573669</v>
      </c>
    </row>
    <row r="22" spans="2:3" ht="12.75">
      <c r="B22" t="s">
        <v>30</v>
      </c>
      <c r="C22" s="64">
        <f>'Result 1'!C23</f>
        <v>618460815</v>
      </c>
    </row>
    <row r="23" spans="2:3" ht="12.75">
      <c r="B23" t="s">
        <v>31</v>
      </c>
      <c r="C23" s="62">
        <f>'Result 1'!C24</f>
        <v>1.287391</v>
      </c>
    </row>
    <row r="24" spans="2:3" ht="12.75">
      <c r="B24" t="s">
        <v>32</v>
      </c>
      <c r="C24" s="62">
        <f>'Result 1'!C25</f>
        <v>6.824103</v>
      </c>
    </row>
    <row r="25" spans="2:3" ht="12.75">
      <c r="B25" t="s">
        <v>33</v>
      </c>
      <c r="C25" s="62">
        <f>'Result 1'!C26</f>
        <v>5.964912</v>
      </c>
    </row>
    <row r="26" spans="2:3" ht="12.75">
      <c r="B26" t="s">
        <v>34</v>
      </c>
      <c r="C26" s="62">
        <f>'Result 1'!C27</f>
        <v>0</v>
      </c>
    </row>
    <row r="27" spans="2:3" ht="12.75">
      <c r="B27" t="s">
        <v>37</v>
      </c>
      <c r="C27" s="62">
        <f>'Result 1'!C28</f>
        <v>0</v>
      </c>
    </row>
    <row r="28" spans="2:3" ht="12.75">
      <c r="B28" t="s">
        <v>38</v>
      </c>
      <c r="C28" s="62">
        <f>'Result 1'!C29</f>
        <v>0</v>
      </c>
    </row>
    <row r="29" spans="2:3" ht="12.75">
      <c r="B29" t="s">
        <v>46</v>
      </c>
      <c r="C29" s="59" t="str">
        <f>'Result 1'!C37</f>
        <v>Pentium® 4</v>
      </c>
    </row>
    <row r="30" spans="2:3" ht="12.75">
      <c r="B30" t="s">
        <v>48</v>
      </c>
      <c r="C30" s="65">
        <f>'Result 1'!C38</f>
        <v>1595000000</v>
      </c>
    </row>
    <row r="31" spans="2:3" ht="12.75">
      <c r="B31" t="s">
        <v>50</v>
      </c>
      <c r="C31" s="66">
        <f>'Result 1'!C40</f>
        <v>2048000000</v>
      </c>
    </row>
    <row r="32" spans="2:3" ht="12.75">
      <c r="B32" t="s">
        <v>105</v>
      </c>
      <c r="C32" s="59" t="str">
        <f>'Result 1'!C115</f>
        <v>NVIDIA GeForce FX 5200 (Microsoft Corporation)</v>
      </c>
    </row>
    <row r="33" spans="2:3" ht="12.75">
      <c r="B33" t="s">
        <v>107</v>
      </c>
      <c r="C33" s="67">
        <f>'Result 1'!C117</f>
        <v>134217728</v>
      </c>
    </row>
    <row r="34" spans="2:3" ht="12.75">
      <c r="B34" t="s">
        <v>112</v>
      </c>
      <c r="C34" s="59" t="str">
        <f>'Result 1'!C121</f>
        <v>5.6.7.3</v>
      </c>
    </row>
    <row r="35" spans="2:3" ht="12.75">
      <c r="B35" t="s">
        <v>151</v>
      </c>
      <c r="C35" s="68">
        <f>'Result 1'!C158</f>
        <v>330750000</v>
      </c>
    </row>
    <row r="36" spans="2:3" ht="12.75">
      <c r="B36" t="s">
        <v>152</v>
      </c>
      <c r="C36" s="69">
        <f>'Result 1'!C159</f>
        <v>249750000</v>
      </c>
    </row>
    <row r="37" spans="2:3" ht="12.75">
      <c r="B37" t="s">
        <v>252</v>
      </c>
      <c r="C37" s="70">
        <f>'Result 1'!C265</f>
        <v>805306368</v>
      </c>
    </row>
    <row r="38" spans="2:3" ht="12.75">
      <c r="B38" t="s">
        <v>341</v>
      </c>
      <c r="C38" s="59" t="str">
        <f>'Result 1'!C327</f>
        <v>Microsoft Windows XP</v>
      </c>
    </row>
    <row r="39" ht="12.75">
      <c r="C39" s="59"/>
    </row>
    <row r="40" ht="12.75">
      <c r="C40" s="59"/>
    </row>
    <row r="41" ht="12.75">
      <c r="C41" s="59"/>
    </row>
    <row r="42" ht="12.75">
      <c r="C42" s="59"/>
    </row>
    <row r="43" ht="12.75">
      <c r="C43" s="59"/>
    </row>
    <row r="44" ht="12.75">
      <c r="C44" s="59"/>
    </row>
    <row r="45" ht="12.75">
      <c r="C45" s="59"/>
    </row>
    <row r="46" ht="12.75">
      <c r="C46" s="59"/>
    </row>
    <row r="47" ht="12.75">
      <c r="C47" s="59"/>
    </row>
    <row r="48" ht="12.75">
      <c r="C48" s="59"/>
    </row>
    <row r="49" ht="12.75">
      <c r="C49" s="59"/>
    </row>
    <row r="50" ht="12.75">
      <c r="C50" s="5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Уральская</dc:creator>
  <cp:keywords/>
  <dc:description/>
  <cp:lastModifiedBy>Уральская</cp:lastModifiedBy>
  <dcterms:created xsi:type="dcterms:W3CDTF">2008-01-04T18:53:00Z</dcterms:created>
  <dcterms:modified xsi:type="dcterms:W3CDTF">2008-01-05T05:48:24Z</dcterms:modified>
  <cp:category/>
  <cp:version/>
  <cp:contentType/>
  <cp:contentStatus/>
</cp:coreProperties>
</file>